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BK23" i="8" l="1"/>
  <c r="BK24" i="8"/>
  <c r="BK57" i="8"/>
  <c r="BK8" i="8" l="1"/>
  <c r="BK11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K5" i="9" l="1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l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<sst xmlns="http://schemas.openxmlformats.org/spreadsheetml/2006/main" count="167" uniqueCount="131">
  <si>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</si>
  <si>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</si>
  <si>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</si>
  <si>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</si>
  <si>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</si>
  <si>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</si>
  <si>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</si>
  <si>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</si>
  <si>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</si>
  <si>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</si>
  <si>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</si>
  <si>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</si>
  <si>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</si>
  <si>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</si>
  <si>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</si>
  <si>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</si>
  <si>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</si>
  <si>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</si>
  <si>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</si>
  <si>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</si>
  <si>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</si>
  <si>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</si>
  <si>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</si>
  <si>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</si>
  <si>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</si>
  <si>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</si>
  <si>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</si>
  <si>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</si>
  <si>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</si>
  <si>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</si>
  <si>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</si>
  <si>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</si>
  <si>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</si>
  <si>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</si>
  <si>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</si>
  <si>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</si>
  <si>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</si>
  <si>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</si>
  <si>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</si>
  <si>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</si>
  <si>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</si>
  <si>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</si>
  <si>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</si>
  <si>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</si>
  <si>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</si>
  <si>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</si>
  <si>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</si>
  <si>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</si>
  <si>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</si>
  <si>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</si>
  <si>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</si>
  <si>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</si>
  <si>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</si>
  <si>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</si>
  <si>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</si>
  <si>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</si>
  <si>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</si>
  <si>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</si>
  <si>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</si>
  <si>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</si>
  <si>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</si>
  <si>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</si>
  <si>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</si>
  <si>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</si>
  <si>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</si>
  <si>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</si>
  <si>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</si>
  <si>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</si>
  <si>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</si>
  <si>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</si>
  <si>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</si>
  <si>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</si>
  <si>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</si>
  <si>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</si>
  <si>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</si>
  <si>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</si>
  <si>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</si>
  <si>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</si>
  <si>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</si>
  <si>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</si>
  <si>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</si>
  <si>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</si>
  <si>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</si>
  <si>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</si>
  <si>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</si>
  <si>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</si>
  <si>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</si>
  <si>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</si>
  <si>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</si>
  <si>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</si>
  <si>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</si>
  <si>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</si>
  <si>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</si>
  <si>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</si>
  <si>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</si>
  <si>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</si>
  <si>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</si>
  <si>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</si>
  <si>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</si>
  <si>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</si>
  <si>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</si>
  <si>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</si>
  <si>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</si>
  <si>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</si>
  <si>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</si>
  <si>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</si>
  <si>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</si>
  <si>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</si>
  <si>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</si>
  <si>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</si>
  <si>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</si>
  <si>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</si>
  <si>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</si>
  <si>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</si>
  <si>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</si>
  <si>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</si>
  <si>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</si>
  <si>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</si>
  <si>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</si>
  <si>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</si>
  <si>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</si>
  <si>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</si>
  <si>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</si>
  <si>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</si>
  <si>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</si>
  <si>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</si>
  <si>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</si>
  <si>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</si>
  <si>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</si>
  <si>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</si>
  <si>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31-Aug-2021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</si>
</sst>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b/>
      <sz val="15"/>
      <name val="Trebuchet MS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18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0" fontId="16" fillId="0" borderId="1" xfId="3" applyNumberFormat="1" applyFont="1" applyFill="1" applyBorder="1" applyAlignment="1">
      <alignment horizontal="center" wrapText="1"/>
    </xf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7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164" fontId="18" fillId="0" borderId="2" xfId="1" applyFont="1" applyBorder="1"/>
    <xf numFmtId="164" fontId="18" fillId="0" borderId="4" xfId="0" applyNumberFormat="1" applyFont="1" applyBorder="1"/>
    <xf numFmtId="4" fontId="0" fillId="0" borderId="0" xfId="0" applyNumberFormat="1"/>
    <xf numFmtId="164" fontId="19" fillId="0" borderId="2" xfId="1" applyFont="1" applyBorder="1"/>
    <xf numFmtId="4" fontId="5" fillId="0" borderId="0" xfId="3" applyNumberFormat="1" applyFont="1"/>
    <xf numFmtId="4" fontId="9" fillId="0" borderId="0" xfId="3" applyNumberFormat="1" applyFont="1"/>
    <xf numFmtId="4" fontId="8" fillId="0" borderId="0" xfId="3" applyNumberFormat="1" applyFont="1"/>
    <xf numFmtId="4" fontId="6" fillId="0" borderId="0" xfId="3" applyNumberFormat="1" applyFont="1" applyAlignment="1">
      <alignment horizontal="center"/>
    </xf>
    <xf numFmtId="4" fontId="2" fillId="0" borderId="0" xfId="0" applyNumberFormat="1" applyFont="1" applyBorder="1"/>
    <xf numFmtId="4" fontId="13" fillId="0" borderId="0" xfId="0" applyNumberFormat="1" applyFont="1" applyAlignment="1">
      <alignment vertical="center"/>
    </xf>
    <xf numFmtId="164" fontId="0" fillId="0" borderId="0" xfId="0" applyNumberFormat="1" applyFill="1" applyBorder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3"/>
  <sheetViews>
    <sheetView showGridLines="0" tabSelected="1" zoomScaleNormal="100" workbookViewId="0">
      <pane xSplit="2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activeCell="B1" sqref="B1:B5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3" customWidth="1"/>
    <col min="45" max="62" width="15.42578125" style="3" customWidth="1"/>
    <col min="63" max="63" width="15.140625" style="3" customWidth="1"/>
    <col min="64" max="64" width="9.140625" style="3" customWidth="1"/>
    <col min="65" max="65" width="20" style="43" customWidth="1"/>
    <col min="66" max="16384" width="9.140625" style="3"/>
  </cols>
  <sheetData>
    <row r="1" spans="1:99" s="1" customFormat="1" ht="19.5" customHeight="1" thickBot="1" x14ac:dyDescent="0.35">
      <c r="A1" s="88" t="s">
        <v>75</v>
      </c>
      <c r="B1" s="110" t="s">
        <v>28</v>
      </c>
      <c r="C1" s="98" t="s">
        <v>130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100"/>
      <c r="BL1" s="2"/>
      <c r="BM1" s="81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customHeight="1" thickBot="1" x14ac:dyDescent="0.4">
      <c r="A2" s="89"/>
      <c r="B2" s="111"/>
      <c r="C2" s="112" t="s">
        <v>27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4"/>
      <c r="W2" s="112" t="s">
        <v>25</v>
      </c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4"/>
      <c r="AQ2" s="112" t="s">
        <v>26</v>
      </c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4"/>
      <c r="BK2" s="104" t="s">
        <v>23</v>
      </c>
      <c r="BL2" s="8"/>
      <c r="BM2" s="82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89"/>
      <c r="B3" s="111"/>
      <c r="C3" s="101" t="s">
        <v>119</v>
      </c>
      <c r="D3" s="102"/>
      <c r="E3" s="102"/>
      <c r="F3" s="102"/>
      <c r="G3" s="102"/>
      <c r="H3" s="102"/>
      <c r="I3" s="102"/>
      <c r="J3" s="102"/>
      <c r="K3" s="102"/>
      <c r="L3" s="103"/>
      <c r="M3" s="101" t="s">
        <v>120</v>
      </c>
      <c r="N3" s="102"/>
      <c r="O3" s="102"/>
      <c r="P3" s="102"/>
      <c r="Q3" s="102"/>
      <c r="R3" s="102"/>
      <c r="S3" s="102"/>
      <c r="T3" s="102"/>
      <c r="U3" s="102"/>
      <c r="V3" s="103"/>
      <c r="W3" s="101" t="s">
        <v>119</v>
      </c>
      <c r="X3" s="102"/>
      <c r="Y3" s="102"/>
      <c r="Z3" s="102"/>
      <c r="AA3" s="102"/>
      <c r="AB3" s="102"/>
      <c r="AC3" s="102"/>
      <c r="AD3" s="102"/>
      <c r="AE3" s="102"/>
      <c r="AF3" s="103"/>
      <c r="AG3" s="101" t="s">
        <v>120</v>
      </c>
      <c r="AH3" s="102"/>
      <c r="AI3" s="102"/>
      <c r="AJ3" s="102"/>
      <c r="AK3" s="102"/>
      <c r="AL3" s="102"/>
      <c r="AM3" s="102"/>
      <c r="AN3" s="102"/>
      <c r="AO3" s="102"/>
      <c r="AP3" s="103"/>
      <c r="AQ3" s="101" t="s">
        <v>119</v>
      </c>
      <c r="AR3" s="102"/>
      <c r="AS3" s="102"/>
      <c r="AT3" s="102"/>
      <c r="AU3" s="102"/>
      <c r="AV3" s="102"/>
      <c r="AW3" s="102"/>
      <c r="AX3" s="102"/>
      <c r="AY3" s="102"/>
      <c r="AZ3" s="103"/>
      <c r="BA3" s="101" t="s">
        <v>120</v>
      </c>
      <c r="BB3" s="102"/>
      <c r="BC3" s="102"/>
      <c r="BD3" s="102"/>
      <c r="BE3" s="102"/>
      <c r="BF3" s="102"/>
      <c r="BG3" s="102"/>
      <c r="BH3" s="102"/>
      <c r="BI3" s="102"/>
      <c r="BJ3" s="103"/>
      <c r="BK3" s="105"/>
      <c r="BL3" s="10"/>
      <c r="BM3" s="83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89"/>
      <c r="B4" s="111"/>
      <c r="C4" s="107" t="s">
        <v>34</v>
      </c>
      <c r="D4" s="108"/>
      <c r="E4" s="108"/>
      <c r="F4" s="108"/>
      <c r="G4" s="109"/>
      <c r="H4" s="107" t="s">
        <v>35</v>
      </c>
      <c r="I4" s="108"/>
      <c r="J4" s="108"/>
      <c r="K4" s="108"/>
      <c r="L4" s="109"/>
      <c r="M4" s="107" t="s">
        <v>34</v>
      </c>
      <c r="N4" s="108"/>
      <c r="O4" s="108"/>
      <c r="P4" s="108"/>
      <c r="Q4" s="109"/>
      <c r="R4" s="107" t="s">
        <v>35</v>
      </c>
      <c r="S4" s="108"/>
      <c r="T4" s="108"/>
      <c r="U4" s="108"/>
      <c r="V4" s="109"/>
      <c r="W4" s="107" t="s">
        <v>34</v>
      </c>
      <c r="X4" s="108"/>
      <c r="Y4" s="108"/>
      <c r="Z4" s="108"/>
      <c r="AA4" s="109"/>
      <c r="AB4" s="107" t="s">
        <v>35</v>
      </c>
      <c r="AC4" s="108"/>
      <c r="AD4" s="108"/>
      <c r="AE4" s="108"/>
      <c r="AF4" s="109"/>
      <c r="AG4" s="107" t="s">
        <v>34</v>
      </c>
      <c r="AH4" s="108"/>
      <c r="AI4" s="108"/>
      <c r="AJ4" s="108"/>
      <c r="AK4" s="109"/>
      <c r="AL4" s="107" t="s">
        <v>35</v>
      </c>
      <c r="AM4" s="108"/>
      <c r="AN4" s="108"/>
      <c r="AO4" s="108"/>
      <c r="AP4" s="109"/>
      <c r="AQ4" s="107" t="s">
        <v>34</v>
      </c>
      <c r="AR4" s="108"/>
      <c r="AS4" s="108"/>
      <c r="AT4" s="108"/>
      <c r="AU4" s="109"/>
      <c r="AV4" s="107" t="s">
        <v>35</v>
      </c>
      <c r="AW4" s="108"/>
      <c r="AX4" s="108"/>
      <c r="AY4" s="108"/>
      <c r="AZ4" s="109"/>
      <c r="BA4" s="107" t="s">
        <v>34</v>
      </c>
      <c r="BB4" s="108"/>
      <c r="BC4" s="108"/>
      <c r="BD4" s="108"/>
      <c r="BE4" s="109"/>
      <c r="BF4" s="107" t="s">
        <v>35</v>
      </c>
      <c r="BG4" s="108"/>
      <c r="BH4" s="108"/>
      <c r="BI4" s="108"/>
      <c r="BJ4" s="109"/>
      <c r="BK4" s="105"/>
      <c r="BL4" s="10"/>
      <c r="BM4" s="83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customHeight="1" x14ac:dyDescent="0.35">
      <c r="A5" s="89"/>
      <c r="B5" s="111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67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106"/>
      <c r="BL5" s="5"/>
      <c r="BM5" s="84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93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4"/>
    </row>
    <row r="7" spans="1:99" x14ac:dyDescent="0.2">
      <c r="A7" s="15" t="s">
        <v>76</v>
      </c>
      <c r="B7" s="18" t="s">
        <v>12</v>
      </c>
      <c r="C7" s="93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4"/>
    </row>
    <row r="8" spans="1:99" x14ac:dyDescent="0.2">
      <c r="A8" s="15"/>
      <c r="B8" s="28" t="s">
        <v>101</v>
      </c>
      <c r="C8" s="34">
        <v>0</v>
      </c>
      <c r="D8" s="34">
        <v>109.73702725248351</v>
      </c>
      <c r="E8" s="34">
        <v>0</v>
      </c>
      <c r="F8" s="34">
        <v>0</v>
      </c>
      <c r="G8" s="34">
        <v>0</v>
      </c>
      <c r="H8" s="34">
        <v>7.0673737540767032</v>
      </c>
      <c r="I8" s="34">
        <v>211.37411563773898</v>
      </c>
      <c r="J8" s="34">
        <v>51.551301743644501</v>
      </c>
      <c r="K8" s="34">
        <v>0</v>
      </c>
      <c r="L8" s="34">
        <v>72.6013497249224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4.5278067335015395</v>
      </c>
      <c r="S8" s="34">
        <v>1.7812136343541998</v>
      </c>
      <c r="T8" s="34">
        <v>100.5513197308058</v>
      </c>
      <c r="U8" s="34">
        <v>0</v>
      </c>
      <c r="V8" s="34">
        <v>8.9736319439620953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2.5876753648571973</v>
      </c>
      <c r="AC8" s="34">
        <v>150.4868781873175</v>
      </c>
      <c r="AD8" s="34">
        <v>12.721874423934999</v>
      </c>
      <c r="AE8" s="34">
        <v>0</v>
      </c>
      <c r="AF8" s="34">
        <v>48.052196362919602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2.398620470080099</v>
      </c>
      <c r="AM8" s="34">
        <v>51.649374686611189</v>
      </c>
      <c r="AN8" s="34">
        <v>88.218403641611317</v>
      </c>
      <c r="AO8" s="34">
        <v>0</v>
      </c>
      <c r="AP8" s="34">
        <v>27.279880099536918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8.1575253853836998</v>
      </c>
      <c r="AW8" s="34">
        <v>11.995858144352498</v>
      </c>
      <c r="AX8" s="34">
        <v>0.46005949480640002</v>
      </c>
      <c r="AY8" s="34">
        <v>0</v>
      </c>
      <c r="AZ8" s="34">
        <v>28.362435340958299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2.199851864467</v>
      </c>
      <c r="BG8" s="34">
        <v>0.17492193448320004</v>
      </c>
      <c r="BH8" s="34">
        <v>1.3286555111289</v>
      </c>
      <c r="BI8" s="34">
        <v>0</v>
      </c>
      <c r="BJ8" s="34">
        <v>3.3887515076419001</v>
      </c>
      <c r="BK8" s="35">
        <f>SUM(C8:BJ8)</f>
        <v>1007.6281025755806</v>
      </c>
      <c r="BL8" s="79"/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109.73702725248351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7.0673737540767032</v>
      </c>
      <c r="I9" s="61">
        <f t="shared" si="0"/>
        <v>211.37411563773898</v>
      </c>
      <c r="J9" s="61">
        <f t="shared" si="0"/>
        <v>51.551301743644501</v>
      </c>
      <c r="K9" s="61">
        <f t="shared" si="0"/>
        <v>0</v>
      </c>
      <c r="L9" s="61">
        <f t="shared" si="0"/>
        <v>72.6013497249224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4.5278067335015395</v>
      </c>
      <c r="S9" s="61">
        <f t="shared" si="0"/>
        <v>1.7812136343541998</v>
      </c>
      <c r="T9" s="61">
        <f t="shared" si="0"/>
        <v>100.5513197308058</v>
      </c>
      <c r="U9" s="61">
        <f t="shared" si="0"/>
        <v>0</v>
      </c>
      <c r="V9" s="61">
        <f t="shared" si="0"/>
        <v>8.9736319439620953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2.5876753648571973</v>
      </c>
      <c r="AC9" s="61">
        <f t="shared" si="0"/>
        <v>150.4868781873175</v>
      </c>
      <c r="AD9" s="61">
        <f t="shared" si="0"/>
        <v>12.721874423934999</v>
      </c>
      <c r="AE9" s="61">
        <f t="shared" si="0"/>
        <v>0</v>
      </c>
      <c r="AF9" s="61">
        <f t="shared" si="0"/>
        <v>48.052196362919602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2.398620470080099</v>
      </c>
      <c r="AM9" s="61">
        <f t="shared" si="0"/>
        <v>51.649374686611189</v>
      </c>
      <c r="AN9" s="61">
        <f t="shared" si="0"/>
        <v>88.218403641611317</v>
      </c>
      <c r="AO9" s="61">
        <f t="shared" si="0"/>
        <v>0</v>
      </c>
      <c r="AP9" s="61">
        <f t="shared" si="0"/>
        <v>27.279880099536918</v>
      </c>
      <c r="AQ9" s="32">
        <f t="shared" si="0"/>
        <v>0</v>
      </c>
      <c r="AR9" s="68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8.1575253853836998</v>
      </c>
      <c r="AW9" s="61">
        <f>(SUM(AW8))</f>
        <v>11.995858144352498</v>
      </c>
      <c r="AX9" s="61">
        <f t="shared" si="0"/>
        <v>0.46005949480640002</v>
      </c>
      <c r="AY9" s="61">
        <f t="shared" si="0"/>
        <v>0</v>
      </c>
      <c r="AZ9" s="61">
        <f t="shared" si="0"/>
        <v>28.362435340958299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2.199851864467</v>
      </c>
      <c r="BG9" s="61">
        <f t="shared" si="0"/>
        <v>0.17492193448320004</v>
      </c>
      <c r="BH9" s="61">
        <f t="shared" si="0"/>
        <v>1.3286555111289</v>
      </c>
      <c r="BI9" s="61">
        <f t="shared" si="0"/>
        <v>0</v>
      </c>
      <c r="BJ9" s="61">
        <f t="shared" si="0"/>
        <v>3.3887515076419001</v>
      </c>
      <c r="BK9" s="62">
        <f>SUM(BK8)</f>
        <v>1007.6281025755806</v>
      </c>
    </row>
    <row r="10" spans="1:99" x14ac:dyDescent="0.2">
      <c r="A10" s="15" t="s">
        <v>77</v>
      </c>
      <c r="B10" s="19" t="s">
        <v>3</v>
      </c>
      <c r="C10" s="93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4"/>
    </row>
    <row r="11" spans="1:99" x14ac:dyDescent="0.2">
      <c r="A11" s="15"/>
      <c r="B11" s="28" t="s">
        <v>102</v>
      </c>
      <c r="C11" s="34">
        <v>0</v>
      </c>
      <c r="D11" s="34">
        <v>4.2204624014837995</v>
      </c>
      <c r="E11" s="34">
        <v>0</v>
      </c>
      <c r="F11" s="34">
        <v>0</v>
      </c>
      <c r="G11" s="34">
        <v>0</v>
      </c>
      <c r="H11" s="34">
        <v>0.20649678467570004</v>
      </c>
      <c r="I11" s="34">
        <v>5.8654252902999998E-2</v>
      </c>
      <c r="J11" s="34">
        <v>0.33961066074189999</v>
      </c>
      <c r="K11" s="34">
        <v>0</v>
      </c>
      <c r="L11" s="34">
        <v>4.5769313635160005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0.15050159503080002</v>
      </c>
      <c r="S11" s="34">
        <v>2.3875524838000003E-3</v>
      </c>
      <c r="T11" s="34">
        <v>0.25047013661290002</v>
      </c>
      <c r="U11" s="34">
        <v>0</v>
      </c>
      <c r="V11" s="34">
        <v>0.25350172950607192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0.70373666351149944</v>
      </c>
      <c r="AC11" s="34">
        <v>0.16230552748380001</v>
      </c>
      <c r="AD11" s="34">
        <v>0</v>
      </c>
      <c r="AE11" s="34">
        <v>0</v>
      </c>
      <c r="AF11" s="34">
        <v>4.1082283396759998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0.67051817528430013</v>
      </c>
      <c r="AM11" s="34">
        <v>0.1507292078387</v>
      </c>
      <c r="AN11" s="34">
        <v>0</v>
      </c>
      <c r="AO11" s="34">
        <v>0</v>
      </c>
      <c r="AP11" s="34">
        <v>0.71415398970900001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0.60120679954540002</v>
      </c>
      <c r="AW11" s="34">
        <v>0.28073863706430002</v>
      </c>
      <c r="AX11" s="34">
        <v>0</v>
      </c>
      <c r="AY11" s="34">
        <v>0</v>
      </c>
      <c r="AZ11" s="34">
        <v>0.94389198119270001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0.14920143767610003</v>
      </c>
      <c r="BG11" s="34">
        <v>8.6527657418999995E-3</v>
      </c>
      <c r="BH11" s="34">
        <v>0</v>
      </c>
      <c r="BI11" s="34">
        <v>0</v>
      </c>
      <c r="BJ11" s="34">
        <v>0.14696236241909999</v>
      </c>
      <c r="BK11" s="35">
        <f>SUM(C11:BJ11)</f>
        <v>18.699342364096768</v>
      </c>
      <c r="BL11" s="43"/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4.2204624014837995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0.20649678467570004</v>
      </c>
      <c r="I12" s="61">
        <f t="shared" si="1"/>
        <v>5.8654252902999998E-2</v>
      </c>
      <c r="J12" s="61">
        <f t="shared" si="1"/>
        <v>0.33961066074189999</v>
      </c>
      <c r="K12" s="61">
        <f t="shared" si="1"/>
        <v>0</v>
      </c>
      <c r="L12" s="61">
        <f t="shared" si="1"/>
        <v>4.5769313635160005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0.15050159503080002</v>
      </c>
      <c r="S12" s="61">
        <f t="shared" si="1"/>
        <v>2.3875524838000003E-3</v>
      </c>
      <c r="T12" s="61">
        <f t="shared" si="1"/>
        <v>0.25047013661290002</v>
      </c>
      <c r="U12" s="61">
        <f t="shared" si="1"/>
        <v>0</v>
      </c>
      <c r="V12" s="61">
        <f t="shared" si="1"/>
        <v>0.25350172950607192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0.70373666351149944</v>
      </c>
      <c r="AC12" s="61">
        <f t="shared" si="1"/>
        <v>0.16230552748380001</v>
      </c>
      <c r="AD12" s="61">
        <f t="shared" si="1"/>
        <v>0</v>
      </c>
      <c r="AE12" s="61">
        <f t="shared" si="1"/>
        <v>0</v>
      </c>
      <c r="AF12" s="61">
        <f t="shared" si="1"/>
        <v>4.1082283396759998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0.67051817528430013</v>
      </c>
      <c r="AM12" s="61">
        <f t="shared" si="1"/>
        <v>0.1507292078387</v>
      </c>
      <c r="AN12" s="61">
        <f t="shared" si="1"/>
        <v>0</v>
      </c>
      <c r="AO12" s="61">
        <f t="shared" si="1"/>
        <v>0</v>
      </c>
      <c r="AP12" s="61">
        <f t="shared" si="1"/>
        <v>0.71415398970900001</v>
      </c>
      <c r="AQ12" s="32">
        <f t="shared" si="1"/>
        <v>0</v>
      </c>
      <c r="AR12" s="68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0.60120679954540002</v>
      </c>
      <c r="AW12" s="61">
        <f>(SUM(AW11))</f>
        <v>0.28073863706430002</v>
      </c>
      <c r="AX12" s="61">
        <f t="shared" si="1"/>
        <v>0</v>
      </c>
      <c r="AY12" s="61">
        <f t="shared" si="1"/>
        <v>0</v>
      </c>
      <c r="AZ12" s="61">
        <f t="shared" si="1"/>
        <v>0.94389198119270001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0.14920143767610003</v>
      </c>
      <c r="BG12" s="61">
        <f t="shared" si="1"/>
        <v>8.6527657418999995E-3</v>
      </c>
      <c r="BH12" s="61">
        <f t="shared" si="1"/>
        <v>0</v>
      </c>
      <c r="BI12" s="61">
        <f t="shared" si="1"/>
        <v>0</v>
      </c>
      <c r="BJ12" s="61">
        <f t="shared" si="1"/>
        <v>0.14696236241909999</v>
      </c>
      <c r="BK12" s="64">
        <f>SUM(BK11)</f>
        <v>18.699342364096768</v>
      </c>
    </row>
    <row r="13" spans="1:99" x14ac:dyDescent="0.2">
      <c r="A13" s="15" t="s">
        <v>78</v>
      </c>
      <c r="B13" s="19" t="s">
        <v>10</v>
      </c>
      <c r="C13" s="93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4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99" x14ac:dyDescent="0.2">
      <c r="A16" s="15" t="s">
        <v>79</v>
      </c>
      <c r="B16" s="19" t="s">
        <v>13</v>
      </c>
      <c r="C16" s="93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4"/>
    </row>
    <row r="17" spans="1:65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9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5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8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5" x14ac:dyDescent="0.2">
      <c r="A19" s="15" t="s">
        <v>81</v>
      </c>
      <c r="B19" s="27" t="s">
        <v>97</v>
      </c>
      <c r="C19" s="93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4"/>
    </row>
    <row r="20" spans="1:65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9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5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8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5" x14ac:dyDescent="0.2">
      <c r="A22" s="15" t="s">
        <v>82</v>
      </c>
      <c r="B22" s="19" t="s">
        <v>14</v>
      </c>
      <c r="C22" s="93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4"/>
    </row>
    <row r="23" spans="1:65" x14ac:dyDescent="0.2">
      <c r="A23" s="15"/>
      <c r="B23" s="28" t="s">
        <v>103</v>
      </c>
      <c r="C23" s="34">
        <v>0</v>
      </c>
      <c r="D23" s="34">
        <v>4.7877999266772999</v>
      </c>
      <c r="E23" s="34">
        <v>0</v>
      </c>
      <c r="F23" s="34">
        <v>0</v>
      </c>
      <c r="G23" s="34">
        <v>0</v>
      </c>
      <c r="H23" s="34">
        <v>0.34606345532030003</v>
      </c>
      <c r="I23" s="34">
        <v>2.4209011934999999E-3</v>
      </c>
      <c r="J23" s="34">
        <v>0</v>
      </c>
      <c r="K23" s="34">
        <v>0</v>
      </c>
      <c r="L23" s="34">
        <v>5.11241488385E-2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0.37417246385482245</v>
      </c>
      <c r="S23" s="34">
        <v>3.5708338386E-3</v>
      </c>
      <c r="T23" s="34">
        <v>0</v>
      </c>
      <c r="U23" s="34">
        <v>0</v>
      </c>
      <c r="V23" s="34">
        <v>0.15065956383840001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2.0944370034692006</v>
      </c>
      <c r="AC23" s="34">
        <v>0.21264676825790002</v>
      </c>
      <c r="AD23" s="34">
        <v>0</v>
      </c>
      <c r="AE23" s="34">
        <v>0</v>
      </c>
      <c r="AF23" s="34">
        <v>2.5834157467727996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1.4075401892450015</v>
      </c>
      <c r="AM23" s="34">
        <v>0.2054170731612</v>
      </c>
      <c r="AN23" s="34">
        <v>8.7865758064500005E-2</v>
      </c>
      <c r="AO23" s="34">
        <v>0</v>
      </c>
      <c r="AP23" s="34">
        <v>1.2377184532249002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1.7591555858935009</v>
      </c>
      <c r="AW23" s="34">
        <v>0.84881136029010007</v>
      </c>
      <c r="AX23" s="34">
        <v>2.0146375374193002</v>
      </c>
      <c r="AY23" s="34">
        <v>0</v>
      </c>
      <c r="AZ23" s="34">
        <v>1.3869073852247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0.33195898880269997</v>
      </c>
      <c r="BG23" s="34">
        <v>0.2904509038709</v>
      </c>
      <c r="BH23" s="34">
        <v>0</v>
      </c>
      <c r="BI23" s="34">
        <v>0</v>
      </c>
      <c r="BJ23" s="34">
        <v>3.4288102548299997E-2</v>
      </c>
      <c r="BK23" s="35">
        <f>SUM(C23:BJ23)</f>
        <v>20.211062149806427</v>
      </c>
    </row>
    <row r="24" spans="1:65" x14ac:dyDescent="0.2">
      <c r="A24" s="15"/>
      <c r="B24" s="28" t="s">
        <v>114</v>
      </c>
      <c r="C24" s="34">
        <v>0</v>
      </c>
      <c r="D24" s="34">
        <v>0.65904105274189995</v>
      </c>
      <c r="E24" s="34">
        <v>0</v>
      </c>
      <c r="F24" s="34">
        <v>0</v>
      </c>
      <c r="G24" s="34">
        <v>0</v>
      </c>
      <c r="H24" s="34">
        <v>0.18199722344969996</v>
      </c>
      <c r="I24" s="34">
        <v>9.8380485741900003E-2</v>
      </c>
      <c r="J24" s="34">
        <v>0.85764427874190008</v>
      </c>
      <c r="K24" s="34">
        <v>0</v>
      </c>
      <c r="L24" s="34">
        <v>7.4131445104834999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9.9252248998299986E-2</v>
      </c>
      <c r="S24" s="34">
        <v>8.0240215161000005E-3</v>
      </c>
      <c r="T24" s="34">
        <v>0</v>
      </c>
      <c r="U24" s="34">
        <v>0</v>
      </c>
      <c r="V24" s="34">
        <v>0.11518085696886672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1.1116220626061999</v>
      </c>
      <c r="AC24" s="34">
        <v>0.2421116643224</v>
      </c>
      <c r="AD24" s="34">
        <v>0</v>
      </c>
      <c r="AE24" s="34">
        <v>0</v>
      </c>
      <c r="AF24" s="34">
        <v>2.9663453952566998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1.3750903593451009</v>
      </c>
      <c r="AM24" s="34">
        <v>6.2790961687739006</v>
      </c>
      <c r="AN24" s="34">
        <v>7.3923646469030997</v>
      </c>
      <c r="AO24" s="34">
        <v>0</v>
      </c>
      <c r="AP24" s="34">
        <v>1.8041190188048997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0.88445834596210016</v>
      </c>
      <c r="AW24" s="34">
        <v>5.375828202257801</v>
      </c>
      <c r="AX24" s="34">
        <v>0</v>
      </c>
      <c r="AY24" s="34">
        <v>0</v>
      </c>
      <c r="AZ24" s="34">
        <v>2.5669679491281001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0.17103046503010003</v>
      </c>
      <c r="BG24" s="34">
        <v>3.9117345516100001E-2</v>
      </c>
      <c r="BH24" s="34">
        <v>1.3061179561289999</v>
      </c>
      <c r="BI24" s="34">
        <v>0</v>
      </c>
      <c r="BJ24" s="34">
        <v>0.40978491406430007</v>
      </c>
      <c r="BK24" s="35">
        <f>SUM(C24:BJ24)</f>
        <v>41.356719172741968</v>
      </c>
    </row>
    <row r="25" spans="1:65" x14ac:dyDescent="0.2">
      <c r="A25" s="15"/>
      <c r="B25" s="28" t="s">
        <v>104</v>
      </c>
      <c r="C25" s="34">
        <v>0</v>
      </c>
      <c r="D25" s="34">
        <v>3.5385267917740997</v>
      </c>
      <c r="E25" s="34">
        <v>0</v>
      </c>
      <c r="F25" s="34">
        <v>0</v>
      </c>
      <c r="G25" s="34">
        <v>0</v>
      </c>
      <c r="H25" s="34">
        <v>0.28940286212710009</v>
      </c>
      <c r="I25" s="34">
        <v>6.0287704838000002E-3</v>
      </c>
      <c r="J25" s="34">
        <v>0</v>
      </c>
      <c r="K25" s="34">
        <v>0</v>
      </c>
      <c r="L25" s="34">
        <v>1.702642924244546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0.24552105428819995</v>
      </c>
      <c r="S25" s="34">
        <v>0</v>
      </c>
      <c r="T25" s="34">
        <v>0</v>
      </c>
      <c r="U25" s="34">
        <v>0</v>
      </c>
      <c r="V25" s="34">
        <v>0.10504178693539999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0.33977175541760002</v>
      </c>
      <c r="AC25" s="34">
        <v>3.6282235479999998E-4</v>
      </c>
      <c r="AD25" s="34">
        <v>0</v>
      </c>
      <c r="AE25" s="34">
        <v>0</v>
      </c>
      <c r="AF25" s="34">
        <v>4.5683208042245997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0.29946436486959999</v>
      </c>
      <c r="AM25" s="34">
        <v>0.13113744480639999</v>
      </c>
      <c r="AN25" s="34">
        <v>0</v>
      </c>
      <c r="AO25" s="34">
        <v>0</v>
      </c>
      <c r="AP25" s="34">
        <v>1.4558761067402999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1.0959411935757002</v>
      </c>
      <c r="AW25" s="34">
        <v>7.1398572256127002</v>
      </c>
      <c r="AX25" s="34">
        <v>0</v>
      </c>
      <c r="AY25" s="34">
        <v>0</v>
      </c>
      <c r="AZ25" s="34">
        <v>2.6809809589663001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0.13282566532119999</v>
      </c>
      <c r="BG25" s="34">
        <v>0.80342247087079999</v>
      </c>
      <c r="BH25" s="34">
        <v>0</v>
      </c>
      <c r="BI25" s="34">
        <v>0</v>
      </c>
      <c r="BJ25" s="34">
        <v>0.68821763577400019</v>
      </c>
      <c r="BK25" s="35">
        <f>SUM(C25:BJ25)</f>
        <v>25.223342638387148</v>
      </c>
    </row>
    <row r="26" spans="1:65" x14ac:dyDescent="0.2">
      <c r="A26" s="15"/>
      <c r="B26" s="28" t="s">
        <v>105</v>
      </c>
      <c r="C26" s="34">
        <v>0</v>
      </c>
      <c r="D26" s="34">
        <v>87.739463525290105</v>
      </c>
      <c r="E26" s="34">
        <v>0</v>
      </c>
      <c r="F26" s="34">
        <v>0</v>
      </c>
      <c r="G26" s="34">
        <v>0</v>
      </c>
      <c r="H26" s="34">
        <v>0.90164630186189976</v>
      </c>
      <c r="I26" s="34">
        <v>10.161753666354199</v>
      </c>
      <c r="J26" s="34">
        <v>15.2761963172576</v>
      </c>
      <c r="K26" s="34">
        <v>0</v>
      </c>
      <c r="L26" s="34">
        <v>17.634413708727912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1.5181747075702998</v>
      </c>
      <c r="S26" s="34">
        <v>0.464358867161</v>
      </c>
      <c r="T26" s="34">
        <v>48.007725861354487</v>
      </c>
      <c r="U26" s="34">
        <v>0</v>
      </c>
      <c r="V26" s="34">
        <v>2.5286788445468997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2.7771821607970972</v>
      </c>
      <c r="AC26" s="34">
        <v>24.940907449610901</v>
      </c>
      <c r="AD26" s="34">
        <v>4.488794603548099</v>
      </c>
      <c r="AE26" s="34">
        <v>0</v>
      </c>
      <c r="AF26" s="34">
        <v>49.246486181246922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3.3150300359513998</v>
      </c>
      <c r="AM26" s="34">
        <v>6.3756459160311003</v>
      </c>
      <c r="AN26" s="34">
        <v>14.354129134611997</v>
      </c>
      <c r="AO26" s="34">
        <v>0</v>
      </c>
      <c r="AP26" s="34">
        <v>23.867647828729719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3.4681885933030019</v>
      </c>
      <c r="AW26" s="34">
        <v>27.113601917675087</v>
      </c>
      <c r="AX26" s="34">
        <v>3.0071838883869999</v>
      </c>
      <c r="AY26" s="34">
        <v>0</v>
      </c>
      <c r="AZ26" s="34">
        <v>24.269304522606401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1.1824030702496</v>
      </c>
      <c r="BG26" s="34">
        <v>0.50556797957980004</v>
      </c>
      <c r="BH26" s="34">
        <v>4.6353323525160999</v>
      </c>
      <c r="BI26" s="34">
        <v>0</v>
      </c>
      <c r="BJ26" s="34">
        <v>3.2601723585465989</v>
      </c>
      <c r="BK26" s="35">
        <f>SUM(C26:BJ26)</f>
        <v>381.03998979351519</v>
      </c>
    </row>
    <row r="27" spans="1:65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96.724831296483401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1.7191098427589999</v>
      </c>
      <c r="I27" s="61">
        <f t="shared" si="7"/>
        <v>10.268583823773399</v>
      </c>
      <c r="J27" s="61">
        <f t="shared" si="7"/>
        <v>16.133840595999501</v>
      </c>
      <c r="K27" s="61">
        <f t="shared" si="7"/>
        <v>0</v>
      </c>
      <c r="L27" s="61">
        <f t="shared" si="7"/>
        <v>26.801325292294457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2.237120474711622</v>
      </c>
      <c r="S27" s="61">
        <f t="shared" si="7"/>
        <v>0.47595372251570001</v>
      </c>
      <c r="T27" s="61">
        <f t="shared" si="7"/>
        <v>48.007725861354487</v>
      </c>
      <c r="U27" s="61">
        <f t="shared" si="7"/>
        <v>0</v>
      </c>
      <c r="V27" s="61">
        <f t="shared" si="7"/>
        <v>2.8995610522895663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6.3230129822900976</v>
      </c>
      <c r="AC27" s="61">
        <f t="shared" si="7"/>
        <v>25.396028704546001</v>
      </c>
      <c r="AD27" s="61">
        <f t="shared" si="7"/>
        <v>4.488794603548099</v>
      </c>
      <c r="AE27" s="61">
        <f t="shared" si="7"/>
        <v>0</v>
      </c>
      <c r="AF27" s="61">
        <f t="shared" si="7"/>
        <v>59.364568127501023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6.3971249494111024</v>
      </c>
      <c r="AM27" s="61">
        <f t="shared" si="7"/>
        <v>12.991296602772602</v>
      </c>
      <c r="AN27" s="61">
        <f t="shared" si="7"/>
        <v>21.834359539579594</v>
      </c>
      <c r="AO27" s="61">
        <f t="shared" si="7"/>
        <v>0</v>
      </c>
      <c r="AP27" s="61">
        <f t="shared" si="7"/>
        <v>28.365361407499819</v>
      </c>
      <c r="AQ27" s="32">
        <f t="shared" si="7"/>
        <v>0</v>
      </c>
      <c r="AR27" s="68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7.207743718734303</v>
      </c>
      <c r="AW27" s="61">
        <f t="shared" si="7"/>
        <v>40.478098705835691</v>
      </c>
      <c r="AX27" s="61">
        <f t="shared" si="7"/>
        <v>5.0218214258062996</v>
      </c>
      <c r="AY27" s="61">
        <f t="shared" si="7"/>
        <v>0</v>
      </c>
      <c r="AZ27" s="61">
        <f t="shared" si="7"/>
        <v>30.904160815925501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1.8182181894036</v>
      </c>
      <c r="BG27" s="61">
        <f t="shared" si="7"/>
        <v>1.6385586998376001</v>
      </c>
      <c r="BH27" s="61">
        <f t="shared" si="7"/>
        <v>5.9414503086451003</v>
      </c>
      <c r="BI27" s="61">
        <f t="shared" si="7"/>
        <v>0</v>
      </c>
      <c r="BJ27" s="61">
        <f t="shared" si="7"/>
        <v>4.3924630109331995</v>
      </c>
      <c r="BK27" s="32">
        <f>SUM(BK23:BK26)</f>
        <v>467.83111375445071</v>
      </c>
    </row>
    <row r="28" spans="1:65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210.68232095045073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8.9929803815114031</v>
      </c>
      <c r="I28" s="61">
        <f t="shared" si="8"/>
        <v>221.7013537144154</v>
      </c>
      <c r="J28" s="61">
        <f t="shared" si="8"/>
        <v>68.0247530003859</v>
      </c>
      <c r="K28" s="61">
        <f t="shared" si="8"/>
        <v>0</v>
      </c>
      <c r="L28" s="61">
        <f t="shared" si="8"/>
        <v>103.97960638073286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6.9154288032439615</v>
      </c>
      <c r="S28" s="61">
        <f t="shared" si="8"/>
        <v>2.2595549093536995</v>
      </c>
      <c r="T28" s="61">
        <f t="shared" si="8"/>
        <v>148.80951572877319</v>
      </c>
      <c r="U28" s="61">
        <f t="shared" si="8"/>
        <v>0</v>
      </c>
      <c r="V28" s="61">
        <f t="shared" si="8"/>
        <v>12.126694725757734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9.6144250106587954</v>
      </c>
      <c r="AC28" s="61">
        <f t="shared" si="8"/>
        <v>176.04521241934731</v>
      </c>
      <c r="AD28" s="61">
        <f t="shared" si="8"/>
        <v>17.2106690274831</v>
      </c>
      <c r="AE28" s="61">
        <f t="shared" si="8"/>
        <v>0</v>
      </c>
      <c r="AF28" s="61">
        <f t="shared" si="8"/>
        <v>111.52499283009664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9.4662635947755014</v>
      </c>
      <c r="AM28" s="61">
        <f t="shared" si="9"/>
        <v>64.791400497222497</v>
      </c>
      <c r="AN28" s="61">
        <f t="shared" si="9"/>
        <v>110.05276318119091</v>
      </c>
      <c r="AO28" s="61">
        <f t="shared" si="9"/>
        <v>0</v>
      </c>
      <c r="AP28" s="61">
        <f t="shared" si="9"/>
        <v>56.359395496745734</v>
      </c>
      <c r="AQ28" s="32">
        <f t="shared" si="9"/>
        <v>0</v>
      </c>
      <c r="AR28" s="68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15.966475903663403</v>
      </c>
      <c r="AW28" s="61">
        <f t="shared" si="9"/>
        <v>52.754695487252491</v>
      </c>
      <c r="AX28" s="61">
        <f t="shared" si="9"/>
        <v>5.4818809206126993</v>
      </c>
      <c r="AY28" s="61">
        <f t="shared" si="9"/>
        <v>0</v>
      </c>
      <c r="AZ28" s="61">
        <f t="shared" si="9"/>
        <v>60.210488138076499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4.1672714915466997</v>
      </c>
      <c r="BG28" s="61">
        <f t="shared" si="9"/>
        <v>1.8221334000627001</v>
      </c>
      <c r="BH28" s="61">
        <f t="shared" si="9"/>
        <v>7.2701058197740007</v>
      </c>
      <c r="BI28" s="61">
        <f t="shared" si="9"/>
        <v>0</v>
      </c>
      <c r="BJ28" s="61">
        <f t="shared" si="9"/>
        <v>7.928176880994199</v>
      </c>
      <c r="BK28" s="32">
        <f t="shared" si="9"/>
        <v>1494.1585586941283</v>
      </c>
    </row>
    <row r="29" spans="1:65" ht="3.75" customHeight="1" x14ac:dyDescent="0.2">
      <c r="A29" s="15"/>
      <c r="B29" s="22"/>
      <c r="C29" s="93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4"/>
    </row>
    <row r="30" spans="1:65" x14ac:dyDescent="0.2">
      <c r="A30" s="15" t="s">
        <v>1</v>
      </c>
      <c r="B30" s="18" t="s">
        <v>7</v>
      </c>
      <c r="C30" s="93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4"/>
    </row>
    <row r="31" spans="1:65" s="4" customFormat="1" x14ac:dyDescent="0.2">
      <c r="A31" s="15" t="s">
        <v>76</v>
      </c>
      <c r="B31" s="19" t="s">
        <v>2</v>
      </c>
      <c r="C31" s="95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7"/>
      <c r="BM31" s="43"/>
    </row>
    <row r="32" spans="1:65" s="42" customFormat="1" x14ac:dyDescent="0.2">
      <c r="A32" s="39"/>
      <c r="B32" s="40" t="s">
        <v>106</v>
      </c>
      <c r="C32" s="34">
        <v>0</v>
      </c>
      <c r="D32" s="34">
        <v>1.0118897782903</v>
      </c>
      <c r="E32" s="34">
        <v>0</v>
      </c>
      <c r="F32" s="34">
        <v>0</v>
      </c>
      <c r="G32" s="34">
        <v>0</v>
      </c>
      <c r="H32" s="34">
        <v>17.569946491353921</v>
      </c>
      <c r="I32" s="34">
        <v>0.58244470786900004</v>
      </c>
      <c r="J32" s="34">
        <v>0</v>
      </c>
      <c r="K32" s="34">
        <v>0</v>
      </c>
      <c r="L32" s="34">
        <v>2.5120489095133007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12.701752037236702</v>
      </c>
      <c r="S32" s="34">
        <v>0.74453967203060001</v>
      </c>
      <c r="T32" s="34">
        <v>0</v>
      </c>
      <c r="U32" s="34">
        <v>0</v>
      </c>
      <c r="V32" s="34">
        <v>0.7480603458370999</v>
      </c>
      <c r="W32" s="34">
        <v>0</v>
      </c>
      <c r="X32" s="34">
        <v>1.8708748379999999E-4</v>
      </c>
      <c r="Y32" s="34">
        <v>0</v>
      </c>
      <c r="Z32" s="34">
        <v>0</v>
      </c>
      <c r="AA32" s="34">
        <v>0</v>
      </c>
      <c r="AB32" s="34">
        <v>78.127097387976377</v>
      </c>
      <c r="AC32" s="34">
        <v>3.0550446899935011</v>
      </c>
      <c r="AD32" s="34">
        <v>0</v>
      </c>
      <c r="AE32" s="34">
        <v>0</v>
      </c>
      <c r="AF32" s="34">
        <v>16.500463040694495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74.797242832341311</v>
      </c>
      <c r="AM32" s="34">
        <v>1.7212952957045999</v>
      </c>
      <c r="AN32" s="34">
        <v>0</v>
      </c>
      <c r="AO32" s="34">
        <v>0</v>
      </c>
      <c r="AP32" s="34">
        <v>9.2528706149900035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205.20090575434142</v>
      </c>
      <c r="AW32" s="34">
        <v>16.444250355489302</v>
      </c>
      <c r="AX32" s="34">
        <v>0</v>
      </c>
      <c r="AY32" s="34">
        <v>0</v>
      </c>
      <c r="AZ32" s="34">
        <v>36.644043081401101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44.634004557812787</v>
      </c>
      <c r="BG32" s="34">
        <v>1.3945426658991003</v>
      </c>
      <c r="BH32" s="34">
        <v>0</v>
      </c>
      <c r="BI32" s="34">
        <v>0</v>
      </c>
      <c r="BJ32" s="34">
        <v>3.7029297508029999</v>
      </c>
      <c r="BK32" s="41">
        <f>SUM(C32:BJ32)</f>
        <v>527.34555905706179</v>
      </c>
      <c r="BM32" s="43"/>
    </row>
    <row r="33" spans="1:65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1.0118897782903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17.569946491353921</v>
      </c>
      <c r="I33" s="61">
        <f t="shared" si="10"/>
        <v>0.58244470786900004</v>
      </c>
      <c r="J33" s="61">
        <f t="shared" si="10"/>
        <v>0</v>
      </c>
      <c r="K33" s="61">
        <f t="shared" si="10"/>
        <v>0</v>
      </c>
      <c r="L33" s="61">
        <f t="shared" si="10"/>
        <v>2.5120489095133007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12.701752037236702</v>
      </c>
      <c r="S33" s="61">
        <f t="shared" si="10"/>
        <v>0.74453967203060001</v>
      </c>
      <c r="T33" s="61">
        <f t="shared" si="10"/>
        <v>0</v>
      </c>
      <c r="U33" s="61">
        <f t="shared" si="10"/>
        <v>0</v>
      </c>
      <c r="V33" s="61">
        <f t="shared" si="10"/>
        <v>0.7480603458370999</v>
      </c>
      <c r="W33" s="32">
        <f t="shared" si="10"/>
        <v>0</v>
      </c>
      <c r="X33" s="61">
        <f t="shared" si="10"/>
        <v>1.8708748379999999E-4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78.127097387976377</v>
      </c>
      <c r="AC33" s="61">
        <f t="shared" si="10"/>
        <v>3.0550446899935011</v>
      </c>
      <c r="AD33" s="61">
        <f t="shared" si="10"/>
        <v>0</v>
      </c>
      <c r="AE33" s="61">
        <f t="shared" si="10"/>
        <v>0</v>
      </c>
      <c r="AF33" s="61">
        <f t="shared" si="10"/>
        <v>16.500463040694495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74.797242832341311</v>
      </c>
      <c r="AM33" s="61">
        <f t="shared" si="10"/>
        <v>1.7212952957045999</v>
      </c>
      <c r="AN33" s="61">
        <f t="shared" si="10"/>
        <v>0</v>
      </c>
      <c r="AO33" s="61">
        <f t="shared" si="10"/>
        <v>0</v>
      </c>
      <c r="AP33" s="61">
        <f t="shared" si="10"/>
        <v>9.2528706149900035</v>
      </c>
      <c r="AQ33" s="32">
        <f t="shared" si="10"/>
        <v>0</v>
      </c>
      <c r="AR33" s="68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205.20090575434142</v>
      </c>
      <c r="AW33" s="61">
        <f t="shared" si="10"/>
        <v>16.444250355489302</v>
      </c>
      <c r="AX33" s="61">
        <f t="shared" si="10"/>
        <v>0</v>
      </c>
      <c r="AY33" s="61">
        <f t="shared" si="10"/>
        <v>0</v>
      </c>
      <c r="AZ33" s="61">
        <f t="shared" si="10"/>
        <v>36.644043081401101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44.634004557812787</v>
      </c>
      <c r="BG33" s="32">
        <f t="shared" si="10"/>
        <v>1.3945426658991003</v>
      </c>
      <c r="BH33" s="32">
        <f t="shared" si="10"/>
        <v>0</v>
      </c>
      <c r="BI33" s="32">
        <f t="shared" si="10"/>
        <v>0</v>
      </c>
      <c r="BJ33" s="32">
        <f t="shared" si="10"/>
        <v>3.7029297508029999</v>
      </c>
      <c r="BK33" s="32">
        <f>SUM(BK32)</f>
        <v>527.34555905706179</v>
      </c>
      <c r="BM33" s="85"/>
    </row>
    <row r="34" spans="1:65" x14ac:dyDescent="0.2">
      <c r="A34" s="15" t="s">
        <v>77</v>
      </c>
      <c r="B34" s="19" t="s">
        <v>15</v>
      </c>
      <c r="C34" s="9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4"/>
    </row>
    <row r="35" spans="1:65" x14ac:dyDescent="0.2">
      <c r="A35" s="15"/>
      <c r="B35" s="28" t="s">
        <v>129</v>
      </c>
      <c r="C35" s="34">
        <v>0</v>
      </c>
      <c r="D35" s="34">
        <v>1.1054958950322</v>
      </c>
      <c r="E35" s="34">
        <v>0</v>
      </c>
      <c r="F35" s="34">
        <v>0</v>
      </c>
      <c r="G35" s="34">
        <v>0</v>
      </c>
      <c r="H35" s="34">
        <v>6.7473850277432001</v>
      </c>
      <c r="I35" s="34">
        <v>0.93118190045120008</v>
      </c>
      <c r="J35" s="34">
        <v>0</v>
      </c>
      <c r="K35" s="34">
        <v>0</v>
      </c>
      <c r="L35" s="34">
        <v>4.1937067028045991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2.8550847217164641</v>
      </c>
      <c r="S35" s="34">
        <v>3.4503381354699998E-2</v>
      </c>
      <c r="T35" s="34">
        <v>0</v>
      </c>
      <c r="U35" s="34">
        <v>0</v>
      </c>
      <c r="V35" s="34">
        <v>1.0594893622569999</v>
      </c>
      <c r="W35" s="34">
        <v>0</v>
      </c>
      <c r="X35" s="34">
        <v>7.160558064E-4</v>
      </c>
      <c r="Y35" s="34">
        <v>0</v>
      </c>
      <c r="Z35" s="34">
        <v>0</v>
      </c>
      <c r="AA35" s="34">
        <v>0</v>
      </c>
      <c r="AB35" s="34">
        <v>45.374110415998693</v>
      </c>
      <c r="AC35" s="34">
        <v>17.6376891314824</v>
      </c>
      <c r="AD35" s="34">
        <v>0</v>
      </c>
      <c r="AE35" s="34">
        <v>0</v>
      </c>
      <c r="AF35" s="34">
        <v>23.462746282366989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45.767533587990194</v>
      </c>
      <c r="AM35" s="34">
        <v>1.3482442943539001</v>
      </c>
      <c r="AN35" s="34">
        <v>0</v>
      </c>
      <c r="AO35" s="34">
        <v>0</v>
      </c>
      <c r="AP35" s="34">
        <v>10.484966438180496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107.97400426758728</v>
      </c>
      <c r="AW35" s="34">
        <v>10.699949287414903</v>
      </c>
      <c r="AX35" s="34">
        <v>0</v>
      </c>
      <c r="AY35" s="34">
        <v>0</v>
      </c>
      <c r="AZ35" s="34">
        <v>48.766916070429176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19.784246752485942</v>
      </c>
      <c r="BG35" s="34">
        <v>1.8780718708378004</v>
      </c>
      <c r="BH35" s="34">
        <v>0</v>
      </c>
      <c r="BI35" s="34">
        <v>0</v>
      </c>
      <c r="BJ35" s="34">
        <v>4.209572162770999</v>
      </c>
      <c r="BK35" s="35">
        <f>SUM(C35:BJ35)</f>
        <v>354.31561360906454</v>
      </c>
      <c r="BL35" s="43"/>
    </row>
    <row r="36" spans="1:65" x14ac:dyDescent="0.2">
      <c r="A36" s="15"/>
      <c r="B36" s="28" t="s">
        <v>125</v>
      </c>
      <c r="C36" s="34">
        <v>0</v>
      </c>
      <c r="D36" s="34">
        <v>0.82586112706449999</v>
      </c>
      <c r="E36" s="34">
        <v>0</v>
      </c>
      <c r="F36" s="34">
        <v>0</v>
      </c>
      <c r="G36" s="34">
        <v>0</v>
      </c>
      <c r="H36" s="34">
        <v>0.65798733357059935</v>
      </c>
      <c r="I36" s="34">
        <v>3.3590509676999997E-3</v>
      </c>
      <c r="J36" s="34">
        <v>0</v>
      </c>
      <c r="K36" s="34">
        <v>0</v>
      </c>
      <c r="L36" s="34">
        <v>0.86463998283770005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0.50067433444169973</v>
      </c>
      <c r="S36" s="34">
        <v>1.4961138709E-3</v>
      </c>
      <c r="T36" s="34">
        <v>0</v>
      </c>
      <c r="U36" s="34">
        <v>0</v>
      </c>
      <c r="V36" s="34">
        <v>0.41691582202415145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20.634232984550497</v>
      </c>
      <c r="AC36" s="34">
        <v>2.5021187769657005</v>
      </c>
      <c r="AD36" s="34">
        <v>0.15969354838700001</v>
      </c>
      <c r="AE36" s="34">
        <v>0</v>
      </c>
      <c r="AF36" s="34">
        <v>24.522364316823499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22.613050269951298</v>
      </c>
      <c r="AM36" s="34">
        <v>1.6272707745476005</v>
      </c>
      <c r="AN36" s="34">
        <v>0</v>
      </c>
      <c r="AO36" s="34">
        <v>0</v>
      </c>
      <c r="AP36" s="34">
        <v>14.636677486827413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1.663608503341496</v>
      </c>
      <c r="AW36" s="34">
        <v>0.9363961267416</v>
      </c>
      <c r="AX36" s="34">
        <v>0</v>
      </c>
      <c r="AY36" s="34">
        <v>0</v>
      </c>
      <c r="AZ36" s="34">
        <v>2.2510907052243008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0.9421124059900996</v>
      </c>
      <c r="BG36" s="34">
        <v>5.3976419354799993E-2</v>
      </c>
      <c r="BH36" s="34">
        <v>0</v>
      </c>
      <c r="BI36" s="34">
        <v>0</v>
      </c>
      <c r="BJ36" s="34">
        <v>1.3768814382568999</v>
      </c>
      <c r="BK36" s="35">
        <f>SUM(C36:BJ36)</f>
        <v>97.190407521739445</v>
      </c>
      <c r="BL36" s="43"/>
    </row>
    <row r="37" spans="1:65" x14ac:dyDescent="0.2">
      <c r="A37" s="15"/>
      <c r="B37" s="28" t="s">
        <v>116</v>
      </c>
      <c r="C37" s="34">
        <v>0</v>
      </c>
      <c r="D37" s="34">
        <v>0.74841287806449996</v>
      </c>
      <c r="E37" s="34">
        <v>0</v>
      </c>
      <c r="F37" s="34">
        <v>0</v>
      </c>
      <c r="G37" s="34">
        <v>0</v>
      </c>
      <c r="H37" s="34">
        <v>1.9921110264332986</v>
      </c>
      <c r="I37" s="34">
        <v>1.19865806451E-2</v>
      </c>
      <c r="J37" s="34">
        <v>0</v>
      </c>
      <c r="K37" s="34">
        <v>0</v>
      </c>
      <c r="L37" s="34">
        <v>0.50537566545080004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1.6783955377881454</v>
      </c>
      <c r="S37" s="34">
        <v>1.7972909670966002</v>
      </c>
      <c r="T37" s="34">
        <v>0</v>
      </c>
      <c r="U37" s="34">
        <v>0</v>
      </c>
      <c r="V37" s="34">
        <v>0.20440920961269998</v>
      </c>
      <c r="W37" s="34">
        <v>0</v>
      </c>
      <c r="X37" s="34">
        <v>6.1263677300000006E-5</v>
      </c>
      <c r="Y37" s="34">
        <v>0</v>
      </c>
      <c r="Z37" s="34">
        <v>0</v>
      </c>
      <c r="AA37" s="34">
        <v>0</v>
      </c>
      <c r="AB37" s="34">
        <v>32.322903291944272</v>
      </c>
      <c r="AC37" s="34">
        <v>1.6145393382878006</v>
      </c>
      <c r="AD37" s="34">
        <v>0</v>
      </c>
      <c r="AE37" s="34">
        <v>0</v>
      </c>
      <c r="AF37" s="34">
        <v>24.05487827278661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38.959368020246558</v>
      </c>
      <c r="AM37" s="34">
        <v>2.1539940193848008</v>
      </c>
      <c r="AN37" s="34">
        <v>0.14130967741930001</v>
      </c>
      <c r="AO37" s="34">
        <v>0</v>
      </c>
      <c r="AP37" s="34">
        <v>16.103423657855409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8.1185477319816979</v>
      </c>
      <c r="AW37" s="34">
        <v>0.32493895454749999</v>
      </c>
      <c r="AX37" s="34">
        <v>0</v>
      </c>
      <c r="AY37" s="34">
        <v>0</v>
      </c>
      <c r="AZ37" s="34">
        <v>5.3349053786101006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3.7748815440409031</v>
      </c>
      <c r="BG37" s="34">
        <v>9.7464150320000012E-3</v>
      </c>
      <c r="BH37" s="34">
        <v>0</v>
      </c>
      <c r="BI37" s="34">
        <v>0</v>
      </c>
      <c r="BJ37" s="34">
        <v>1.0075594894505</v>
      </c>
      <c r="BK37" s="35">
        <f>SUM(C37:BJ37)</f>
        <v>140.85903892035589</v>
      </c>
      <c r="BL37" s="43"/>
    </row>
    <row r="38" spans="1:65" x14ac:dyDescent="0.2">
      <c r="A38" s="15"/>
      <c r="B38" s="28" t="s">
        <v>123</v>
      </c>
      <c r="C38" s="34">
        <v>0</v>
      </c>
      <c r="D38" s="34">
        <v>0.6787392959677</v>
      </c>
      <c r="E38" s="34">
        <v>0</v>
      </c>
      <c r="F38" s="34">
        <v>0</v>
      </c>
      <c r="G38" s="34">
        <v>0</v>
      </c>
      <c r="H38" s="34">
        <v>1.2766711282390004</v>
      </c>
      <c r="I38" s="34">
        <v>2.5304215064300001E-2</v>
      </c>
      <c r="J38" s="34">
        <v>0</v>
      </c>
      <c r="K38" s="34">
        <v>0</v>
      </c>
      <c r="L38" s="34">
        <v>2.4639420325149004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0.89723869615121099</v>
      </c>
      <c r="S38" s="34">
        <v>3.4501241096599994E-2</v>
      </c>
      <c r="T38" s="34">
        <v>0</v>
      </c>
      <c r="U38" s="34">
        <v>0</v>
      </c>
      <c r="V38" s="34">
        <v>0.24258859461249999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20.466780467800806</v>
      </c>
      <c r="AC38" s="34">
        <v>2.6709487069646998</v>
      </c>
      <c r="AD38" s="34">
        <v>0</v>
      </c>
      <c r="AE38" s="34">
        <v>0</v>
      </c>
      <c r="AF38" s="34">
        <v>18.254020629208512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22.337495673834454</v>
      </c>
      <c r="AM38" s="34">
        <v>2.1052824097728995</v>
      </c>
      <c r="AN38" s="34">
        <v>0</v>
      </c>
      <c r="AO38" s="34">
        <v>0</v>
      </c>
      <c r="AP38" s="34">
        <v>11.527592403633609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5.260669233323874</v>
      </c>
      <c r="AW38" s="34">
        <v>0.13144168857979999</v>
      </c>
      <c r="AX38" s="34">
        <v>0</v>
      </c>
      <c r="AY38" s="34">
        <v>0</v>
      </c>
      <c r="AZ38" s="34">
        <v>4.0674535648666001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3.5103465547243</v>
      </c>
      <c r="BG38" s="34">
        <v>0.8180716269353</v>
      </c>
      <c r="BH38" s="34">
        <v>0</v>
      </c>
      <c r="BI38" s="34">
        <v>0</v>
      </c>
      <c r="BJ38" s="34">
        <v>1.5374706055787994</v>
      </c>
      <c r="BK38" s="35">
        <f t="shared" ref="BK38:BK41" si="11">SUM(C38:BJ38)</f>
        <v>98.306558768869849</v>
      </c>
      <c r="BL38" s="43"/>
    </row>
    <row r="39" spans="1:65" x14ac:dyDescent="0.2">
      <c r="A39" s="15"/>
      <c r="B39" s="28" t="s">
        <v>126</v>
      </c>
      <c r="C39" s="34">
        <v>0</v>
      </c>
      <c r="D39" s="34">
        <v>0.72722477664509999</v>
      </c>
      <c r="E39" s="34">
        <v>0</v>
      </c>
      <c r="F39" s="34">
        <v>0</v>
      </c>
      <c r="G39" s="34">
        <v>0</v>
      </c>
      <c r="H39" s="34">
        <v>1.8316224929075995</v>
      </c>
      <c r="I39" s="34">
        <v>2.4255321016128</v>
      </c>
      <c r="J39" s="34">
        <v>0</v>
      </c>
      <c r="K39" s="34">
        <v>0</v>
      </c>
      <c r="L39" s="34">
        <v>1.1031810026442999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1.5933365616033111</v>
      </c>
      <c r="S39" s="34">
        <v>0.20023199480629997</v>
      </c>
      <c r="T39" s="34">
        <v>0</v>
      </c>
      <c r="U39" s="34">
        <v>0</v>
      </c>
      <c r="V39" s="34">
        <v>0.8419110361605</v>
      </c>
      <c r="W39" s="34">
        <v>0</v>
      </c>
      <c r="X39" s="34">
        <v>1.3728461290000001E-4</v>
      </c>
      <c r="Y39" s="34">
        <v>0</v>
      </c>
      <c r="Z39" s="34">
        <v>0</v>
      </c>
      <c r="AA39" s="34">
        <v>0</v>
      </c>
      <c r="AB39" s="34">
        <v>12.191046839278858</v>
      </c>
      <c r="AC39" s="34">
        <v>2.5451512439346002</v>
      </c>
      <c r="AD39" s="34">
        <v>0</v>
      </c>
      <c r="AE39" s="34">
        <v>0</v>
      </c>
      <c r="AF39" s="34">
        <v>20.700242536083994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13.067026902262786</v>
      </c>
      <c r="AM39" s="34">
        <v>0.6715016304189001</v>
      </c>
      <c r="AN39" s="34">
        <v>0</v>
      </c>
      <c r="AO39" s="34">
        <v>0</v>
      </c>
      <c r="AP39" s="34">
        <v>9.8566069659918991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5.1245567067066071</v>
      </c>
      <c r="AW39" s="34">
        <v>0.12050703474159999</v>
      </c>
      <c r="AX39" s="34">
        <v>0</v>
      </c>
      <c r="AY39" s="34">
        <v>0</v>
      </c>
      <c r="AZ39" s="34">
        <v>6.2859261507389013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2.2170220678181001</v>
      </c>
      <c r="BG39" s="34">
        <v>0.3404924694191</v>
      </c>
      <c r="BH39" s="34">
        <v>0</v>
      </c>
      <c r="BI39" s="34">
        <v>0</v>
      </c>
      <c r="BJ39" s="34">
        <v>0.57693993064409987</v>
      </c>
      <c r="BK39" s="35">
        <f t="shared" si="11"/>
        <v>82.420197729032282</v>
      </c>
      <c r="BL39" s="43"/>
    </row>
    <row r="40" spans="1:65" x14ac:dyDescent="0.2">
      <c r="A40" s="15"/>
      <c r="B40" s="28" t="s">
        <v>107</v>
      </c>
      <c r="C40" s="34">
        <v>0</v>
      </c>
      <c r="D40" s="34">
        <v>1.0777445009677</v>
      </c>
      <c r="E40" s="34">
        <v>0</v>
      </c>
      <c r="F40" s="34">
        <v>0</v>
      </c>
      <c r="G40" s="34">
        <v>0</v>
      </c>
      <c r="H40" s="34">
        <v>9.4455078100645107</v>
      </c>
      <c r="I40" s="34">
        <v>2.3735668222572994</v>
      </c>
      <c r="J40" s="34">
        <v>0</v>
      </c>
      <c r="K40" s="34">
        <v>0</v>
      </c>
      <c r="L40" s="34">
        <v>3.5918234053841012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5.6006020630091884</v>
      </c>
      <c r="S40" s="34">
        <v>1.4281936226448999</v>
      </c>
      <c r="T40" s="34">
        <v>0</v>
      </c>
      <c r="U40" s="34">
        <v>0</v>
      </c>
      <c r="V40" s="34">
        <v>1.7498745603087593</v>
      </c>
      <c r="W40" s="34">
        <v>0</v>
      </c>
      <c r="X40" s="34">
        <v>1.0475975161000001E-3</v>
      </c>
      <c r="Y40" s="34">
        <v>0</v>
      </c>
      <c r="Z40" s="34">
        <v>0</v>
      </c>
      <c r="AA40" s="34">
        <v>0</v>
      </c>
      <c r="AB40" s="34">
        <v>97.429916639229432</v>
      </c>
      <c r="AC40" s="34">
        <v>9.4913734953189</v>
      </c>
      <c r="AD40" s="34">
        <v>0.53299392964509995</v>
      </c>
      <c r="AE40" s="34">
        <v>0</v>
      </c>
      <c r="AF40" s="34">
        <v>63.240265315802986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105.09903123318632</v>
      </c>
      <c r="AM40" s="34">
        <v>4.138731210120298</v>
      </c>
      <c r="AN40" s="34">
        <v>0</v>
      </c>
      <c r="AO40" s="34">
        <v>0</v>
      </c>
      <c r="AP40" s="34">
        <v>34.13127481648678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85.963943740106458</v>
      </c>
      <c r="AW40" s="34">
        <v>4.6171317304480981</v>
      </c>
      <c r="AX40" s="34">
        <v>0</v>
      </c>
      <c r="AY40" s="34">
        <v>0</v>
      </c>
      <c r="AZ40" s="34">
        <v>41.120554476272915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22.941654939238337</v>
      </c>
      <c r="BG40" s="34">
        <v>1.4046348172247998</v>
      </c>
      <c r="BH40" s="34">
        <v>0</v>
      </c>
      <c r="BI40" s="34">
        <v>0</v>
      </c>
      <c r="BJ40" s="34">
        <v>5.0020003139639</v>
      </c>
      <c r="BK40" s="35">
        <f t="shared" ref="BK40" si="12">SUM(C40:BJ40)</f>
        <v>500.38186703919683</v>
      </c>
      <c r="BL40" s="43"/>
    </row>
    <row r="41" spans="1:65" x14ac:dyDescent="0.2">
      <c r="A41" s="15"/>
      <c r="B41" s="28" t="s">
        <v>124</v>
      </c>
      <c r="C41" s="34">
        <v>0</v>
      </c>
      <c r="D41" s="34">
        <v>0.77427403277410001</v>
      </c>
      <c r="E41" s="34">
        <v>0</v>
      </c>
      <c r="F41" s="34">
        <v>0</v>
      </c>
      <c r="G41" s="34">
        <v>0</v>
      </c>
      <c r="H41" s="34">
        <v>0.67905730763729999</v>
      </c>
      <c r="I41" s="34">
        <v>6.2065806451600002E-2</v>
      </c>
      <c r="J41" s="34">
        <v>0</v>
      </c>
      <c r="K41" s="34">
        <v>0</v>
      </c>
      <c r="L41" s="34">
        <v>0.51348589732219996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0.85554268866205763</v>
      </c>
      <c r="S41" s="34">
        <v>0</v>
      </c>
      <c r="T41" s="34">
        <v>0</v>
      </c>
      <c r="U41" s="34">
        <v>0</v>
      </c>
      <c r="V41" s="34">
        <v>0.35287677812849999</v>
      </c>
      <c r="W41" s="34">
        <v>0</v>
      </c>
      <c r="X41" s="34">
        <v>4.3546257999999999E-5</v>
      </c>
      <c r="Y41" s="34">
        <v>0</v>
      </c>
      <c r="Z41" s="34">
        <v>0</v>
      </c>
      <c r="AA41" s="34">
        <v>0</v>
      </c>
      <c r="AB41" s="34">
        <v>23.462271684699672</v>
      </c>
      <c r="AC41" s="34">
        <v>3.0539965695785005</v>
      </c>
      <c r="AD41" s="34">
        <v>0</v>
      </c>
      <c r="AE41" s="34">
        <v>0</v>
      </c>
      <c r="AF41" s="34">
        <v>23.934326971916807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29.016412647299191</v>
      </c>
      <c r="AM41" s="34">
        <v>2.8058847330634009</v>
      </c>
      <c r="AN41" s="34">
        <v>0</v>
      </c>
      <c r="AO41" s="34">
        <v>0</v>
      </c>
      <c r="AP41" s="34">
        <v>15.671304068339591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3.5630112089797152</v>
      </c>
      <c r="AW41" s="34">
        <v>0.73666697003219994</v>
      </c>
      <c r="AX41" s="34">
        <v>0</v>
      </c>
      <c r="AY41" s="34">
        <v>0</v>
      </c>
      <c r="AZ41" s="34">
        <v>1.1068246507732997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1.5794544308271048</v>
      </c>
      <c r="BG41" s="34">
        <v>0.15716467741920001</v>
      </c>
      <c r="BH41" s="34">
        <v>7.4840322580599999E-2</v>
      </c>
      <c r="BI41" s="34">
        <v>0</v>
      </c>
      <c r="BJ41" s="34">
        <v>0.50462369835419996</v>
      </c>
      <c r="BK41" s="35">
        <f t="shared" si="11"/>
        <v>108.90412869109726</v>
      </c>
      <c r="BL41" s="43"/>
    </row>
    <row r="42" spans="1:65" x14ac:dyDescent="0.2">
      <c r="A42" s="15"/>
      <c r="B42" s="28" t="s">
        <v>127</v>
      </c>
      <c r="C42" s="34">
        <v>0</v>
      </c>
      <c r="D42" s="34">
        <v>0.88985716619349997</v>
      </c>
      <c r="E42" s="34">
        <v>0</v>
      </c>
      <c r="F42" s="34">
        <v>0</v>
      </c>
      <c r="G42" s="34">
        <v>0</v>
      </c>
      <c r="H42" s="34">
        <v>3.5024431827124971</v>
      </c>
      <c r="I42" s="34">
        <v>9.9139860515899986E-2</v>
      </c>
      <c r="J42" s="34">
        <v>0</v>
      </c>
      <c r="K42" s="34">
        <v>0</v>
      </c>
      <c r="L42" s="34">
        <v>1.0771761930314003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2.4189600434994323</v>
      </c>
      <c r="S42" s="34">
        <v>0.16292836109650002</v>
      </c>
      <c r="T42" s="34">
        <v>0</v>
      </c>
      <c r="U42" s="34">
        <v>0</v>
      </c>
      <c r="V42" s="34">
        <v>0.58323685957990001</v>
      </c>
      <c r="W42" s="34">
        <v>0</v>
      </c>
      <c r="X42" s="34">
        <v>2.3556170960000001E-4</v>
      </c>
      <c r="Y42" s="34">
        <v>0</v>
      </c>
      <c r="Z42" s="34">
        <v>0</v>
      </c>
      <c r="AA42" s="34">
        <v>0</v>
      </c>
      <c r="AB42" s="34">
        <v>53.793914602927074</v>
      </c>
      <c r="AC42" s="34">
        <v>5.7574734663517004</v>
      </c>
      <c r="AD42" s="34">
        <v>0</v>
      </c>
      <c r="AE42" s="34">
        <v>0</v>
      </c>
      <c r="AF42" s="34">
        <v>34.165928354074957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60.259156031640138</v>
      </c>
      <c r="AM42" s="34">
        <v>1.4894235523846999</v>
      </c>
      <c r="AN42" s="34">
        <v>0</v>
      </c>
      <c r="AO42" s="34">
        <v>0</v>
      </c>
      <c r="AP42" s="34">
        <v>15.715347973499904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13.610439724799409</v>
      </c>
      <c r="AW42" s="34">
        <v>0.72733589293440015</v>
      </c>
      <c r="AX42" s="34">
        <v>0</v>
      </c>
      <c r="AY42" s="34">
        <v>0</v>
      </c>
      <c r="AZ42" s="34">
        <v>4.6385409918032998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6.2974327456282184</v>
      </c>
      <c r="BG42" s="34">
        <v>1.4317331115800001</v>
      </c>
      <c r="BH42" s="34">
        <v>0</v>
      </c>
      <c r="BI42" s="34">
        <v>0</v>
      </c>
      <c r="BJ42" s="34">
        <v>1.7577140522559997</v>
      </c>
      <c r="BK42" s="35">
        <f>SUM(C42:BJ42)</f>
        <v>208.37841772821855</v>
      </c>
    </row>
    <row r="43" spans="1:65" x14ac:dyDescent="0.2">
      <c r="A43" s="15"/>
      <c r="B43" s="28" t="s">
        <v>108</v>
      </c>
      <c r="C43" s="34">
        <v>0</v>
      </c>
      <c r="D43" s="34">
        <v>0.99675862354830003</v>
      </c>
      <c r="E43" s="34">
        <v>0</v>
      </c>
      <c r="F43" s="34">
        <v>0</v>
      </c>
      <c r="G43" s="34">
        <v>0</v>
      </c>
      <c r="H43" s="34">
        <v>6.913208310539213</v>
      </c>
      <c r="I43" s="34">
        <v>53.612879917580301</v>
      </c>
      <c r="J43" s="34">
        <v>0</v>
      </c>
      <c r="K43" s="34">
        <v>0</v>
      </c>
      <c r="L43" s="34">
        <v>2.5796780214817003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3.8247987315612915</v>
      </c>
      <c r="S43" s="34">
        <v>10.135515812741698</v>
      </c>
      <c r="T43" s="34">
        <v>0</v>
      </c>
      <c r="U43" s="34">
        <v>0</v>
      </c>
      <c r="V43" s="34">
        <v>0.45922148893450004</v>
      </c>
      <c r="W43" s="34">
        <v>0</v>
      </c>
      <c r="X43" s="34">
        <v>1.93538709E-5</v>
      </c>
      <c r="Y43" s="34">
        <v>0</v>
      </c>
      <c r="Z43" s="34">
        <v>0</v>
      </c>
      <c r="AA43" s="34">
        <v>0</v>
      </c>
      <c r="AB43" s="34">
        <v>24.30512084731652</v>
      </c>
      <c r="AC43" s="34">
        <v>16.719489255900889</v>
      </c>
      <c r="AD43" s="34">
        <v>0.7383740987741001</v>
      </c>
      <c r="AE43" s="34">
        <v>0</v>
      </c>
      <c r="AF43" s="34">
        <v>11.619853630381598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21.065453265875654</v>
      </c>
      <c r="AM43" s="34">
        <v>0.81246932109530001</v>
      </c>
      <c r="AN43" s="34">
        <v>0</v>
      </c>
      <c r="AO43" s="34">
        <v>0</v>
      </c>
      <c r="AP43" s="34">
        <v>3.3319339873845011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27.411977262293618</v>
      </c>
      <c r="AW43" s="34">
        <v>1.2882148872569001</v>
      </c>
      <c r="AX43" s="34">
        <v>0</v>
      </c>
      <c r="AY43" s="34">
        <v>0</v>
      </c>
      <c r="AZ43" s="34">
        <v>8.0146156282551999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8.8229716168531063</v>
      </c>
      <c r="BG43" s="34">
        <v>0.1111547414838</v>
      </c>
      <c r="BH43" s="34">
        <v>0</v>
      </c>
      <c r="BI43" s="34">
        <v>0</v>
      </c>
      <c r="BJ43" s="34">
        <v>2.1095982049023001</v>
      </c>
      <c r="BK43" s="35">
        <f>SUM(C43:BJ43)</f>
        <v>204.87330700803142</v>
      </c>
    </row>
    <row r="44" spans="1:65" x14ac:dyDescent="0.2">
      <c r="A44" s="15"/>
      <c r="B44" s="28" t="s">
        <v>109</v>
      </c>
      <c r="C44" s="34">
        <v>0</v>
      </c>
      <c r="D44" s="34">
        <v>1.0737303662902999</v>
      </c>
      <c r="E44" s="34">
        <v>0</v>
      </c>
      <c r="F44" s="34">
        <v>0</v>
      </c>
      <c r="G44" s="34">
        <v>0</v>
      </c>
      <c r="H44" s="34">
        <v>6.2826553147407012</v>
      </c>
      <c r="I44" s="34">
        <v>1.8623970032099972E-2</v>
      </c>
      <c r="J44" s="34">
        <v>0</v>
      </c>
      <c r="K44" s="34">
        <v>0</v>
      </c>
      <c r="L44" s="34">
        <v>2.0036583922890001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3.7056403957581261</v>
      </c>
      <c r="S44" s="34">
        <v>2.9558948380000003E-4</v>
      </c>
      <c r="T44" s="34">
        <v>0</v>
      </c>
      <c r="U44" s="34">
        <v>0</v>
      </c>
      <c r="V44" s="34">
        <v>0.20437903629000004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7.710615168335301</v>
      </c>
      <c r="AC44" s="34">
        <v>5.0513041548099998E-2</v>
      </c>
      <c r="AD44" s="34">
        <v>0.13041415525799999</v>
      </c>
      <c r="AE44" s="34">
        <v>0</v>
      </c>
      <c r="AF44" s="34">
        <v>1.4971946451273999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5.4492494764971973</v>
      </c>
      <c r="AM44" s="34">
        <v>8.1680493451300004E-2</v>
      </c>
      <c r="AN44" s="34">
        <v>0</v>
      </c>
      <c r="AO44" s="34">
        <v>0</v>
      </c>
      <c r="AP44" s="34">
        <v>0.68467947061230006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12.785376589765006</v>
      </c>
      <c r="AW44" s="34">
        <v>0.78636866116100002</v>
      </c>
      <c r="AX44" s="34">
        <v>0</v>
      </c>
      <c r="AY44" s="34">
        <v>0</v>
      </c>
      <c r="AZ44" s="34">
        <v>8.0732208457725996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3.2682029802331032</v>
      </c>
      <c r="BG44" s="34">
        <v>1.56809952258E-2</v>
      </c>
      <c r="BH44" s="34">
        <v>0</v>
      </c>
      <c r="BI44" s="34">
        <v>0</v>
      </c>
      <c r="BJ44" s="34">
        <v>1.5184722257900001E-2</v>
      </c>
      <c r="BK44" s="35">
        <f>SUM(C44:BJ44)</f>
        <v>53.837364310129033</v>
      </c>
    </row>
    <row r="45" spans="1:65" x14ac:dyDescent="0.2">
      <c r="A45" s="15"/>
      <c r="B45" s="28" t="s">
        <v>117</v>
      </c>
      <c r="C45" s="44">
        <v>0</v>
      </c>
      <c r="D45" s="44">
        <v>0.81272937996770001</v>
      </c>
      <c r="E45" s="44">
        <v>0</v>
      </c>
      <c r="F45" s="44">
        <v>0</v>
      </c>
      <c r="G45" s="44">
        <v>0</v>
      </c>
      <c r="H45" s="44">
        <v>3.4106864775464985</v>
      </c>
      <c r="I45" s="44">
        <v>4.7002057999599979E-2</v>
      </c>
      <c r="J45" s="44">
        <v>0</v>
      </c>
      <c r="K45" s="44">
        <v>0</v>
      </c>
      <c r="L45" s="44">
        <v>1.5826327319664999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2.3537689940087931</v>
      </c>
      <c r="S45" s="44">
        <v>0.21432834822559998</v>
      </c>
      <c r="T45" s="44">
        <v>0</v>
      </c>
      <c r="U45" s="44">
        <v>0</v>
      </c>
      <c r="V45" s="44">
        <v>0.97531333719290003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26.838825141828874</v>
      </c>
      <c r="AC45" s="44">
        <v>1.2196578200949002</v>
      </c>
      <c r="AD45" s="44">
        <v>0</v>
      </c>
      <c r="AE45" s="44">
        <v>0</v>
      </c>
      <c r="AF45" s="44">
        <v>12.592038837890795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36.089957881948443</v>
      </c>
      <c r="AM45" s="44">
        <v>1.5205984566438999</v>
      </c>
      <c r="AN45" s="44">
        <v>0</v>
      </c>
      <c r="AO45" s="44">
        <v>0</v>
      </c>
      <c r="AP45" s="44">
        <v>10.452216188958193</v>
      </c>
      <c r="AQ45" s="44">
        <v>0</v>
      </c>
      <c r="AR45" s="70">
        <v>0</v>
      </c>
      <c r="AS45" s="44">
        <v>0</v>
      </c>
      <c r="AT45" s="44">
        <v>0</v>
      </c>
      <c r="AU45" s="44">
        <v>0</v>
      </c>
      <c r="AV45" s="44">
        <v>11.884146589473914</v>
      </c>
      <c r="AW45" s="44">
        <v>0.21323286670900002</v>
      </c>
      <c r="AX45" s="44">
        <v>0</v>
      </c>
      <c r="AY45" s="44">
        <v>0</v>
      </c>
      <c r="AZ45" s="44">
        <v>4.6587331745445999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8.5419275409358875</v>
      </c>
      <c r="BG45" s="44">
        <v>0.21769943432170008</v>
      </c>
      <c r="BH45" s="44">
        <v>0</v>
      </c>
      <c r="BI45" s="44">
        <v>0</v>
      </c>
      <c r="BJ45" s="44">
        <v>0.9278640895150001</v>
      </c>
      <c r="BK45" s="35">
        <f>SUM(C45:BJ45)</f>
        <v>124.55335934977279</v>
      </c>
    </row>
    <row r="46" spans="1:65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9.7108280425156011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42.739335412134416</v>
      </c>
      <c r="I46" s="62">
        <f t="shared" si="13"/>
        <v>59.610642283577903</v>
      </c>
      <c r="J46" s="62">
        <f t="shared" si="13"/>
        <v>0</v>
      </c>
      <c r="K46" s="62">
        <f t="shared" si="13"/>
        <v>0</v>
      </c>
      <c r="L46" s="62">
        <f t="shared" si="13"/>
        <v>20.479300027727199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26.284042768199722</v>
      </c>
      <c r="S46" s="62">
        <f t="shared" si="13"/>
        <v>14.009285432417597</v>
      </c>
      <c r="T46" s="62">
        <f t="shared" si="13"/>
        <v>0</v>
      </c>
      <c r="U46" s="62">
        <f t="shared" si="13"/>
        <v>0</v>
      </c>
      <c r="V46" s="62">
        <f t="shared" si="13"/>
        <v>7.0902160851014102</v>
      </c>
      <c r="W46" s="30">
        <f t="shared" si="13"/>
        <v>0</v>
      </c>
      <c r="X46" s="62">
        <f t="shared" si="13"/>
        <v>2.2606634512000001E-3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364.52973808390999</v>
      </c>
      <c r="AC46" s="62">
        <f t="shared" si="13"/>
        <v>63.262950846428197</v>
      </c>
      <c r="AD46" s="62">
        <f t="shared" si="13"/>
        <v>1.5614757320642001</v>
      </c>
      <c r="AE46" s="62">
        <f t="shared" si="13"/>
        <v>0</v>
      </c>
      <c r="AF46" s="62">
        <f t="shared" si="13"/>
        <v>258.04385979246416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399.72373499073228</v>
      </c>
      <c r="AM46" s="62">
        <f t="shared" si="13"/>
        <v>18.755080895237001</v>
      </c>
      <c r="AN46" s="62">
        <f t="shared" si="13"/>
        <v>0.14130967741930001</v>
      </c>
      <c r="AO46" s="62">
        <f t="shared" si="13"/>
        <v>0</v>
      </c>
      <c r="AP46" s="62">
        <f t="shared" si="13"/>
        <v>142.59602345777012</v>
      </c>
      <c r="AQ46" s="30">
        <f t="shared" si="13"/>
        <v>0</v>
      </c>
      <c r="AR46" s="71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283.36028155835908</v>
      </c>
      <c r="AW46" s="62">
        <f t="shared" si="13"/>
        <v>20.582184100566998</v>
      </c>
      <c r="AX46" s="62">
        <f t="shared" si="13"/>
        <v>0</v>
      </c>
      <c r="AY46" s="62">
        <f t="shared" si="13"/>
        <v>0</v>
      </c>
      <c r="AZ46" s="62">
        <f t="shared" si="13"/>
        <v>134.31878163729101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81.680253578775094</v>
      </c>
      <c r="BG46" s="62">
        <f t="shared" si="13"/>
        <v>6.4384265788342994</v>
      </c>
      <c r="BH46" s="62">
        <f t="shared" si="13"/>
        <v>7.4840322580599999E-2</v>
      </c>
      <c r="BI46" s="62">
        <f t="shared" si="13"/>
        <v>0</v>
      </c>
      <c r="BJ46" s="62">
        <f t="shared" si="13"/>
        <v>19.0254087079506</v>
      </c>
      <c r="BK46" s="32">
        <f t="shared" si="13"/>
        <v>1974.0202606755079</v>
      </c>
    </row>
    <row r="47" spans="1:65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10.722717820805901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60.309281903488341</v>
      </c>
      <c r="I47" s="62">
        <f t="shared" si="14"/>
        <v>60.193086991446904</v>
      </c>
      <c r="J47" s="62">
        <f t="shared" si="14"/>
        <v>0</v>
      </c>
      <c r="K47" s="62">
        <f t="shared" si="14"/>
        <v>0</v>
      </c>
      <c r="L47" s="62">
        <f t="shared" si="14"/>
        <v>22.991348937240499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38.985794805436427</v>
      </c>
      <c r="S47" s="62">
        <f t="shared" si="14"/>
        <v>14.753825104448197</v>
      </c>
      <c r="T47" s="62">
        <f t="shared" si="14"/>
        <v>0</v>
      </c>
      <c r="U47" s="62">
        <f t="shared" si="14"/>
        <v>0</v>
      </c>
      <c r="V47" s="62">
        <f t="shared" si="14"/>
        <v>7.8382764309385102</v>
      </c>
      <c r="W47" s="30">
        <f t="shared" si="14"/>
        <v>0</v>
      </c>
      <c r="X47" s="62">
        <f t="shared" si="14"/>
        <v>2.447750935E-3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442.65683547188638</v>
      </c>
      <c r="AC47" s="62">
        <f t="shared" si="14"/>
        <v>66.317995536421705</v>
      </c>
      <c r="AD47" s="62">
        <f t="shared" si="14"/>
        <v>1.5614757320642001</v>
      </c>
      <c r="AE47" s="62">
        <f t="shared" si="14"/>
        <v>0</v>
      </c>
      <c r="AF47" s="62">
        <f t="shared" si="14"/>
        <v>274.54432283315867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474.52097782307362</v>
      </c>
      <c r="AM47" s="62">
        <f t="shared" si="14"/>
        <v>20.4763761909416</v>
      </c>
      <c r="AN47" s="62">
        <f t="shared" si="14"/>
        <v>0.14130967741930001</v>
      </c>
      <c r="AO47" s="62">
        <f t="shared" si="14"/>
        <v>0</v>
      </c>
      <c r="AP47" s="62">
        <f t="shared" si="14"/>
        <v>151.84889407276012</v>
      </c>
      <c r="AQ47" s="30">
        <f t="shared" si="14"/>
        <v>0</v>
      </c>
      <c r="AR47" s="71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488.5611873127005</v>
      </c>
      <c r="AW47" s="62">
        <f t="shared" si="14"/>
        <v>37.0264344560563</v>
      </c>
      <c r="AX47" s="62">
        <f t="shared" si="14"/>
        <v>0</v>
      </c>
      <c r="AY47" s="62">
        <f t="shared" si="14"/>
        <v>0</v>
      </c>
      <c r="AZ47" s="62">
        <f t="shared" si="14"/>
        <v>170.9628247186921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126.31425813658788</v>
      </c>
      <c r="BG47" s="62">
        <f t="shared" si="14"/>
        <v>7.8329692447334001</v>
      </c>
      <c r="BH47" s="62">
        <f t="shared" si="14"/>
        <v>7.4840322580599999E-2</v>
      </c>
      <c r="BI47" s="62">
        <f t="shared" si="14"/>
        <v>0</v>
      </c>
      <c r="BJ47" s="62">
        <f t="shared" si="14"/>
        <v>22.728338458753601</v>
      </c>
      <c r="BK47" s="32">
        <f>BK46+BK33</f>
        <v>2501.3658197325694</v>
      </c>
    </row>
    <row r="48" spans="1:65" ht="3" customHeight="1" x14ac:dyDescent="0.2">
      <c r="A48" s="15"/>
      <c r="B48" s="19"/>
      <c r="C48" s="93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4"/>
    </row>
    <row r="49" spans="1:63" x14ac:dyDescent="0.2">
      <c r="A49" s="15" t="s">
        <v>16</v>
      </c>
      <c r="B49" s="18" t="s">
        <v>8</v>
      </c>
      <c r="C49" s="93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4"/>
    </row>
    <row r="50" spans="1:63" x14ac:dyDescent="0.2">
      <c r="A50" s="15" t="s">
        <v>76</v>
      </c>
      <c r="B50" s="19" t="s">
        <v>17</v>
      </c>
      <c r="C50" s="93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4"/>
    </row>
    <row r="51" spans="1:63" x14ac:dyDescent="0.2">
      <c r="A51" s="15"/>
      <c r="B51" s="20" t="s">
        <v>115</v>
      </c>
      <c r="C51" s="30">
        <v>0</v>
      </c>
      <c r="D51" s="30">
        <v>0.85369173119339992</v>
      </c>
      <c r="E51" s="30">
        <v>0</v>
      </c>
      <c r="F51" s="30">
        <v>0</v>
      </c>
      <c r="G51" s="30">
        <v>0</v>
      </c>
      <c r="H51" s="30">
        <v>0.2757289469660999</v>
      </c>
      <c r="I51" s="30">
        <v>6.6871235479999994E-4</v>
      </c>
      <c r="J51" s="30">
        <v>0</v>
      </c>
      <c r="K51" s="30">
        <v>0</v>
      </c>
      <c r="L51" s="30">
        <v>2.0282407935399999E-2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4.990279610136128E-2</v>
      </c>
      <c r="S51" s="30">
        <v>0</v>
      </c>
      <c r="T51" s="30">
        <v>0</v>
      </c>
      <c r="U51" s="30">
        <v>0</v>
      </c>
      <c r="V51" s="30">
        <v>2.6315980516099999E-2</v>
      </c>
      <c r="W51" s="30">
        <v>0</v>
      </c>
      <c r="X51" s="30">
        <v>2.9010064499999998E-5</v>
      </c>
      <c r="Y51" s="30">
        <v>0</v>
      </c>
      <c r="Z51" s="30">
        <v>0</v>
      </c>
      <c r="AA51" s="30">
        <v>0</v>
      </c>
      <c r="AB51" s="30">
        <v>0.78180745967059961</v>
      </c>
      <c r="AC51" s="30">
        <v>0.1202699421934</v>
      </c>
      <c r="AD51" s="30">
        <v>0</v>
      </c>
      <c r="AE51" s="30">
        <v>0</v>
      </c>
      <c r="AF51" s="30">
        <v>1.2668514657734999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1.0025234018275</v>
      </c>
      <c r="AM51" s="30">
        <v>5.6954710193500006E-2</v>
      </c>
      <c r="AN51" s="30">
        <v>0</v>
      </c>
      <c r="AO51" s="30">
        <v>0</v>
      </c>
      <c r="AP51" s="30">
        <v>0.90857479532170005</v>
      </c>
      <c r="AQ51" s="30">
        <v>0</v>
      </c>
      <c r="AR51" s="71">
        <v>0</v>
      </c>
      <c r="AS51" s="30">
        <v>0</v>
      </c>
      <c r="AT51" s="30">
        <v>0</v>
      </c>
      <c r="AU51" s="30">
        <v>0</v>
      </c>
      <c r="AV51" s="30">
        <v>1.6920339936369</v>
      </c>
      <c r="AW51" s="30">
        <v>0.82306550257990008</v>
      </c>
      <c r="AX51" s="30">
        <v>0</v>
      </c>
      <c r="AY51" s="30">
        <v>0</v>
      </c>
      <c r="AZ51" s="30">
        <v>2.8754772217082003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0.41948140096360004</v>
      </c>
      <c r="BG51" s="30">
        <v>0</v>
      </c>
      <c r="BH51" s="30">
        <v>0</v>
      </c>
      <c r="BI51" s="30">
        <v>0</v>
      </c>
      <c r="BJ51" s="30">
        <v>0.75525944248339993</v>
      </c>
      <c r="BK51" s="33">
        <f>SUM(C51:BJ51)</f>
        <v>11.928918921483861</v>
      </c>
    </row>
    <row r="52" spans="1:63" x14ac:dyDescent="0.2">
      <c r="A52" s="15"/>
      <c r="B52" s="20" t="s">
        <v>118</v>
      </c>
      <c r="C52" s="30">
        <v>0</v>
      </c>
      <c r="D52" s="30">
        <v>0.80330121590320003</v>
      </c>
      <c r="E52" s="30">
        <v>0</v>
      </c>
      <c r="F52" s="30">
        <v>0</v>
      </c>
      <c r="G52" s="30">
        <v>0</v>
      </c>
      <c r="H52" s="30">
        <v>1.6573771372572883</v>
      </c>
      <c r="I52" s="30">
        <v>0</v>
      </c>
      <c r="J52" s="30">
        <v>0</v>
      </c>
      <c r="K52" s="30">
        <v>0</v>
      </c>
      <c r="L52" s="30">
        <v>0.78038278312789999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1.8252598020494988</v>
      </c>
      <c r="S52" s="30">
        <v>0.13045082570960001</v>
      </c>
      <c r="T52" s="30">
        <v>0</v>
      </c>
      <c r="U52" s="30">
        <v>0</v>
      </c>
      <c r="V52" s="30">
        <v>0.53168539845100005</v>
      </c>
      <c r="W52" s="30">
        <v>0</v>
      </c>
      <c r="X52" s="30">
        <v>3.8657257999999998E-5</v>
      </c>
      <c r="Y52" s="30">
        <v>0</v>
      </c>
      <c r="Z52" s="30">
        <v>0</v>
      </c>
      <c r="AA52" s="30">
        <v>0</v>
      </c>
      <c r="AB52" s="30">
        <v>43.32000367106204</v>
      </c>
      <c r="AC52" s="30">
        <v>2.8350864107716007</v>
      </c>
      <c r="AD52" s="30">
        <v>0.18491008693540001</v>
      </c>
      <c r="AE52" s="30">
        <v>0</v>
      </c>
      <c r="AF52" s="30">
        <v>37.102188136778295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50.270209848126775</v>
      </c>
      <c r="AM52" s="30">
        <v>3.3042789411276003</v>
      </c>
      <c r="AN52" s="30">
        <v>0</v>
      </c>
      <c r="AO52" s="30">
        <v>0</v>
      </c>
      <c r="AP52" s="30">
        <v>21.236880858303088</v>
      </c>
      <c r="AQ52" s="30">
        <v>0</v>
      </c>
      <c r="AR52" s="71">
        <v>0</v>
      </c>
      <c r="AS52" s="30">
        <v>0</v>
      </c>
      <c r="AT52" s="30">
        <v>0</v>
      </c>
      <c r="AU52" s="30">
        <v>0</v>
      </c>
      <c r="AV52" s="30">
        <v>13.433663314507257</v>
      </c>
      <c r="AW52" s="30">
        <v>2.7359608118055001</v>
      </c>
      <c r="AX52" s="30">
        <v>0</v>
      </c>
      <c r="AY52" s="30">
        <v>0</v>
      </c>
      <c r="AZ52" s="30">
        <v>12.27684634837949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4.9656168984124003</v>
      </c>
      <c r="BG52" s="30">
        <v>0.8580807273544</v>
      </c>
      <c r="BH52" s="30">
        <v>0</v>
      </c>
      <c r="BI52" s="30">
        <v>0</v>
      </c>
      <c r="BJ52" s="30">
        <v>3.5387577996103983</v>
      </c>
      <c r="BK52" s="33">
        <f>SUM(C52:BJ52)</f>
        <v>201.79097967293075</v>
      </c>
    </row>
    <row r="53" spans="1:63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1.6569929470966001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1.9331060842233883</v>
      </c>
      <c r="I53" s="62">
        <f t="shared" si="15"/>
        <v>6.6871235479999994E-4</v>
      </c>
      <c r="J53" s="62">
        <f t="shared" si="15"/>
        <v>0</v>
      </c>
      <c r="K53" s="62">
        <f t="shared" si="15"/>
        <v>0</v>
      </c>
      <c r="L53" s="62">
        <f t="shared" si="15"/>
        <v>0.80066519106330003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1.8751625981508599</v>
      </c>
      <c r="S53" s="62">
        <f t="shared" si="15"/>
        <v>0.13045082570960001</v>
      </c>
      <c r="T53" s="62">
        <f t="shared" si="15"/>
        <v>0</v>
      </c>
      <c r="U53" s="62">
        <f t="shared" si="15"/>
        <v>0</v>
      </c>
      <c r="V53" s="62">
        <f t="shared" si="15"/>
        <v>0.5580013789671</v>
      </c>
      <c r="W53" s="30">
        <f t="shared" si="15"/>
        <v>0</v>
      </c>
      <c r="X53" s="30">
        <f t="shared" si="15"/>
        <v>6.76673225E-5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44.101811130732642</v>
      </c>
      <c r="AC53" s="62">
        <f t="shared" si="15"/>
        <v>2.9553563529650009</v>
      </c>
      <c r="AD53" s="62">
        <f t="shared" si="15"/>
        <v>0.18491008693540001</v>
      </c>
      <c r="AE53" s="62">
        <f t="shared" si="15"/>
        <v>0</v>
      </c>
      <c r="AF53" s="62">
        <f t="shared" si="15"/>
        <v>38.369039602551794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51.272733249954278</v>
      </c>
      <c r="AM53" s="62">
        <f t="shared" si="15"/>
        <v>3.3612336513211005</v>
      </c>
      <c r="AN53" s="62">
        <f t="shared" si="15"/>
        <v>0</v>
      </c>
      <c r="AO53" s="62">
        <f t="shared" si="15"/>
        <v>0</v>
      </c>
      <c r="AP53" s="62">
        <f t="shared" si="15"/>
        <v>22.14545565362479</v>
      </c>
      <c r="AQ53" s="30">
        <f t="shared" si="15"/>
        <v>0</v>
      </c>
      <c r="AR53" s="71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15.125697308144156</v>
      </c>
      <c r="AW53" s="62">
        <f t="shared" si="15"/>
        <v>3.5590263143854002</v>
      </c>
      <c r="AX53" s="62">
        <f t="shared" si="15"/>
        <v>0</v>
      </c>
      <c r="AY53" s="62">
        <f t="shared" si="15"/>
        <v>0</v>
      </c>
      <c r="AZ53" s="62">
        <f t="shared" si="15"/>
        <v>15.15232357008769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5.3850982993760006</v>
      </c>
      <c r="BG53" s="62">
        <f t="shared" si="15"/>
        <v>0.8580807273544</v>
      </c>
      <c r="BH53" s="62">
        <f t="shared" si="15"/>
        <v>0</v>
      </c>
      <c r="BI53" s="62">
        <f t="shared" si="15"/>
        <v>0</v>
      </c>
      <c r="BJ53" s="62">
        <f t="shared" si="15"/>
        <v>4.2940172420937985</v>
      </c>
      <c r="BK53" s="62">
        <f t="shared" si="15"/>
        <v>213.71989859441462</v>
      </c>
    </row>
    <row r="54" spans="1:63" ht="2.25" customHeight="1" x14ac:dyDescent="0.2">
      <c r="A54" s="15"/>
      <c r="B54" s="19"/>
      <c r="C54" s="93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4"/>
    </row>
    <row r="55" spans="1:63" x14ac:dyDescent="0.2">
      <c r="A55" s="15" t="s">
        <v>4</v>
      </c>
      <c r="B55" s="18" t="s">
        <v>9</v>
      </c>
      <c r="C55" s="93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4"/>
    </row>
    <row r="56" spans="1:63" x14ac:dyDescent="0.2">
      <c r="A56" s="15" t="s">
        <v>76</v>
      </c>
      <c r="B56" s="19" t="s">
        <v>18</v>
      </c>
      <c r="C56" s="93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4"/>
    </row>
    <row r="57" spans="1:63" x14ac:dyDescent="0.2">
      <c r="A57" s="15"/>
      <c r="B57" s="28" t="s">
        <v>110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40.623102927645157</v>
      </c>
      <c r="AS57" s="65">
        <v>0</v>
      </c>
      <c r="AT57" s="65">
        <v>0</v>
      </c>
      <c r="AU57" s="65">
        <v>0</v>
      </c>
      <c r="AV57" s="65">
        <v>10.387064040806845</v>
      </c>
      <c r="AW57" s="65">
        <v>1.3317557554032258</v>
      </c>
      <c r="AX57" s="65">
        <v>0</v>
      </c>
      <c r="AY57" s="65">
        <v>0</v>
      </c>
      <c r="AZ57" s="65">
        <v>18.827128643850813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8.1547999999999998</v>
      </c>
      <c r="BG57" s="65">
        <v>0.24280000000000002</v>
      </c>
      <c r="BH57" s="65">
        <v>0</v>
      </c>
      <c r="BI57" s="65">
        <v>0</v>
      </c>
      <c r="BJ57" s="65">
        <v>4.9218762146169377</v>
      </c>
      <c r="BK57" s="66">
        <f>SUM(C57:BJ57)</f>
        <v>84.488527582322973</v>
      </c>
    </row>
    <row r="58" spans="1:63" x14ac:dyDescent="0.2">
      <c r="A58" s="15"/>
      <c r="B58" s="20" t="s">
        <v>85</v>
      </c>
      <c r="C58" s="71">
        <f>SUM(C57)</f>
        <v>0</v>
      </c>
      <c r="D58" s="71">
        <f t="shared" ref="D58:BJ58" si="16">SUM(D57)</f>
        <v>0</v>
      </c>
      <c r="E58" s="71">
        <f t="shared" si="16"/>
        <v>0</v>
      </c>
      <c r="F58" s="71">
        <f t="shared" si="16"/>
        <v>0</v>
      </c>
      <c r="G58" s="71">
        <f t="shared" si="16"/>
        <v>0</v>
      </c>
      <c r="H58" s="71">
        <f t="shared" si="16"/>
        <v>0</v>
      </c>
      <c r="I58" s="71">
        <f t="shared" si="16"/>
        <v>0</v>
      </c>
      <c r="J58" s="71">
        <f t="shared" si="16"/>
        <v>0</v>
      </c>
      <c r="K58" s="71">
        <f t="shared" si="16"/>
        <v>0</v>
      </c>
      <c r="L58" s="71">
        <f t="shared" si="16"/>
        <v>0</v>
      </c>
      <c r="M58" s="71">
        <f t="shared" si="16"/>
        <v>0</v>
      </c>
      <c r="N58" s="71">
        <f t="shared" si="16"/>
        <v>0</v>
      </c>
      <c r="O58" s="71">
        <f t="shared" si="16"/>
        <v>0</v>
      </c>
      <c r="P58" s="71">
        <f t="shared" si="16"/>
        <v>0</v>
      </c>
      <c r="Q58" s="71">
        <f t="shared" si="16"/>
        <v>0</v>
      </c>
      <c r="R58" s="71">
        <f t="shared" si="16"/>
        <v>0</v>
      </c>
      <c r="S58" s="71">
        <f t="shared" si="16"/>
        <v>0</v>
      </c>
      <c r="T58" s="71">
        <f t="shared" si="16"/>
        <v>0</v>
      </c>
      <c r="U58" s="71">
        <f t="shared" si="16"/>
        <v>0</v>
      </c>
      <c r="V58" s="71">
        <f t="shared" si="16"/>
        <v>0</v>
      </c>
      <c r="W58" s="71">
        <f t="shared" si="16"/>
        <v>0</v>
      </c>
      <c r="X58" s="71">
        <f t="shared" si="16"/>
        <v>0</v>
      </c>
      <c r="Y58" s="71">
        <f t="shared" si="16"/>
        <v>0</v>
      </c>
      <c r="Z58" s="71">
        <f t="shared" si="16"/>
        <v>0</v>
      </c>
      <c r="AA58" s="71">
        <f t="shared" si="16"/>
        <v>0</v>
      </c>
      <c r="AB58" s="71">
        <f t="shared" si="16"/>
        <v>0</v>
      </c>
      <c r="AC58" s="71">
        <f t="shared" si="16"/>
        <v>0</v>
      </c>
      <c r="AD58" s="71">
        <f t="shared" si="16"/>
        <v>0</v>
      </c>
      <c r="AE58" s="71">
        <f t="shared" si="16"/>
        <v>0</v>
      </c>
      <c r="AF58" s="71">
        <f t="shared" si="16"/>
        <v>0</v>
      </c>
      <c r="AG58" s="71">
        <f t="shared" si="16"/>
        <v>0</v>
      </c>
      <c r="AH58" s="71">
        <f t="shared" si="16"/>
        <v>0</v>
      </c>
      <c r="AI58" s="71">
        <f t="shared" si="16"/>
        <v>0</v>
      </c>
      <c r="AJ58" s="71">
        <f t="shared" si="16"/>
        <v>0</v>
      </c>
      <c r="AK58" s="71">
        <f t="shared" si="16"/>
        <v>0</v>
      </c>
      <c r="AL58" s="71">
        <f t="shared" si="16"/>
        <v>0</v>
      </c>
      <c r="AM58" s="71">
        <f t="shared" si="16"/>
        <v>0</v>
      </c>
      <c r="AN58" s="71">
        <f t="shared" si="16"/>
        <v>0</v>
      </c>
      <c r="AO58" s="71">
        <f t="shared" si="16"/>
        <v>0</v>
      </c>
      <c r="AP58" s="71">
        <f t="shared" si="16"/>
        <v>0</v>
      </c>
      <c r="AQ58" s="71">
        <f t="shared" si="16"/>
        <v>0</v>
      </c>
      <c r="AR58" s="80">
        <f t="shared" si="16"/>
        <v>40.623102927645157</v>
      </c>
      <c r="AS58" s="71">
        <f t="shared" si="16"/>
        <v>0</v>
      </c>
      <c r="AT58" s="71">
        <f t="shared" si="16"/>
        <v>0</v>
      </c>
      <c r="AU58" s="71">
        <f t="shared" si="16"/>
        <v>0</v>
      </c>
      <c r="AV58" s="77">
        <f t="shared" si="16"/>
        <v>10.387064040806845</v>
      </c>
      <c r="AW58" s="77">
        <f t="shared" si="16"/>
        <v>1.3317557554032258</v>
      </c>
      <c r="AX58" s="77">
        <f t="shared" si="16"/>
        <v>0</v>
      </c>
      <c r="AY58" s="77">
        <f t="shared" si="16"/>
        <v>0</v>
      </c>
      <c r="AZ58" s="77">
        <f t="shared" si="16"/>
        <v>18.827128643850813</v>
      </c>
      <c r="BA58" s="71">
        <f t="shared" si="16"/>
        <v>0</v>
      </c>
      <c r="BB58" s="71">
        <f t="shared" si="16"/>
        <v>0</v>
      </c>
      <c r="BC58" s="71">
        <f t="shared" si="16"/>
        <v>0</v>
      </c>
      <c r="BD58" s="71">
        <f t="shared" si="16"/>
        <v>0</v>
      </c>
      <c r="BE58" s="71">
        <f t="shared" si="16"/>
        <v>0</v>
      </c>
      <c r="BF58" s="77">
        <f t="shared" si="16"/>
        <v>8.1547999999999998</v>
      </c>
      <c r="BG58" s="77">
        <f t="shared" si="16"/>
        <v>0.24280000000000002</v>
      </c>
      <c r="BH58" s="77">
        <f t="shared" si="16"/>
        <v>0</v>
      </c>
      <c r="BI58" s="77">
        <f t="shared" si="16"/>
        <v>0</v>
      </c>
      <c r="BJ58" s="77">
        <f t="shared" si="16"/>
        <v>4.9218762146169377</v>
      </c>
      <c r="BK58" s="78">
        <f>SUM(BK57)</f>
        <v>84.488527582322973</v>
      </c>
    </row>
    <row r="59" spans="1:63" x14ac:dyDescent="0.2">
      <c r="A59" s="15" t="s">
        <v>77</v>
      </c>
      <c r="B59" s="19" t="s">
        <v>19</v>
      </c>
      <c r="C59" s="93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4"/>
    </row>
    <row r="60" spans="1:63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1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3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1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3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8">
        <f t="shared" si="18"/>
        <v>40.623102927645157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10.387064040806845</v>
      </c>
      <c r="AW62" s="61">
        <f t="shared" si="18"/>
        <v>1.3317557554032258</v>
      </c>
      <c r="AX62" s="61">
        <f t="shared" si="18"/>
        <v>0</v>
      </c>
      <c r="AY62" s="61">
        <f t="shared" si="18"/>
        <v>0</v>
      </c>
      <c r="AZ62" s="61">
        <f t="shared" si="18"/>
        <v>18.827128643850813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8.1547999999999998</v>
      </c>
      <c r="BG62" s="61">
        <f t="shared" si="18"/>
        <v>0.24280000000000002</v>
      </c>
      <c r="BH62" s="61">
        <f t="shared" si="18"/>
        <v>0</v>
      </c>
      <c r="BI62" s="61">
        <f t="shared" si="18"/>
        <v>0</v>
      </c>
      <c r="BJ62" s="61">
        <f t="shared" si="18"/>
        <v>4.9218762146169377</v>
      </c>
      <c r="BK62" s="61">
        <f>BK61+BK58</f>
        <v>84.488527582322973</v>
      </c>
    </row>
    <row r="63" spans="1:63" ht="4.5" customHeight="1" x14ac:dyDescent="0.2">
      <c r="A63" s="15"/>
      <c r="B63" s="19"/>
      <c r="C63" s="93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4"/>
    </row>
    <row r="64" spans="1:63" x14ac:dyDescent="0.2">
      <c r="A64" s="15" t="s">
        <v>20</v>
      </c>
      <c r="B64" s="18" t="s">
        <v>21</v>
      </c>
      <c r="C64" s="93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4"/>
    </row>
    <row r="65" spans="1:64" x14ac:dyDescent="0.2">
      <c r="A65" s="15" t="s">
        <v>76</v>
      </c>
      <c r="B65" s="19" t="s">
        <v>22</v>
      </c>
      <c r="C65" s="93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4"/>
    </row>
    <row r="66" spans="1:64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1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4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1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4" ht="4.5" customHeight="1" x14ac:dyDescent="0.2">
      <c r="A68" s="15"/>
      <c r="B68" s="23"/>
      <c r="C68" s="93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4"/>
    </row>
    <row r="69" spans="1:64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223.06203171835324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71.235368369223124</v>
      </c>
      <c r="I69" s="63">
        <f t="shared" si="20"/>
        <v>281.89510941821709</v>
      </c>
      <c r="J69" s="63">
        <f t="shared" si="20"/>
        <v>68.0247530003859</v>
      </c>
      <c r="K69" s="63">
        <f t="shared" si="20"/>
        <v>0</v>
      </c>
      <c r="L69" s="63">
        <f t="shared" si="20"/>
        <v>127.77162050903667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47.776386206831248</v>
      </c>
      <c r="S69" s="63">
        <f t="shared" si="20"/>
        <v>17.143830839511498</v>
      </c>
      <c r="T69" s="63">
        <f t="shared" si="20"/>
        <v>148.80951572877319</v>
      </c>
      <c r="U69" s="63">
        <f t="shared" si="20"/>
        <v>0</v>
      </c>
      <c r="V69" s="63">
        <f t="shared" si="20"/>
        <v>20.522972535663342</v>
      </c>
      <c r="W69" s="38">
        <f t="shared" si="20"/>
        <v>0</v>
      </c>
      <c r="X69" s="38">
        <f t="shared" si="20"/>
        <v>2.5154182574999998E-3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496.37307161327783</v>
      </c>
      <c r="AC69" s="63">
        <f t="shared" si="20"/>
        <v>245.31856430873401</v>
      </c>
      <c r="AD69" s="63">
        <f t="shared" si="20"/>
        <v>18.957054846482698</v>
      </c>
      <c r="AE69" s="63">
        <f t="shared" si="20"/>
        <v>0</v>
      </c>
      <c r="AF69" s="63">
        <f t="shared" si="20"/>
        <v>424.4383552658071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535.25997466780336</v>
      </c>
      <c r="AM69" s="63">
        <f t="shared" si="20"/>
        <v>88.629010339485205</v>
      </c>
      <c r="AN69" s="63">
        <f t="shared" si="20"/>
        <v>110.19407285861021</v>
      </c>
      <c r="AO69" s="63">
        <f t="shared" si="20"/>
        <v>0</v>
      </c>
      <c r="AP69" s="63">
        <f t="shared" si="20"/>
        <v>230.35374522313063</v>
      </c>
      <c r="AQ69" s="38">
        <f t="shared" si="20"/>
        <v>0</v>
      </c>
      <c r="AR69" s="72">
        <f t="shared" si="20"/>
        <v>40.623102927645157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530.04042456531499</v>
      </c>
      <c r="AW69" s="63">
        <f t="shared" si="20"/>
        <v>94.671912013097426</v>
      </c>
      <c r="AX69" s="63">
        <f t="shared" si="20"/>
        <v>5.4818809206126993</v>
      </c>
      <c r="AY69" s="63">
        <f t="shared" si="20"/>
        <v>0</v>
      </c>
      <c r="AZ69" s="63">
        <f t="shared" si="20"/>
        <v>265.15276507070712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144.02142792751059</v>
      </c>
      <c r="BG69" s="38">
        <f t="shared" si="20"/>
        <v>10.755983372150501</v>
      </c>
      <c r="BH69" s="38">
        <f t="shared" si="20"/>
        <v>7.3449461423546003</v>
      </c>
      <c r="BI69" s="38">
        <f t="shared" si="20"/>
        <v>0</v>
      </c>
      <c r="BJ69" s="38">
        <f t="shared" si="20"/>
        <v>39.872408796458537</v>
      </c>
      <c r="BK69" s="38">
        <f>BK28+BK47+BK53+BK62+BK67</f>
        <v>4293.7328046034345</v>
      </c>
    </row>
    <row r="70" spans="1:64" ht="4.5" customHeight="1" x14ac:dyDescent="0.2">
      <c r="A70" s="15"/>
      <c r="B70" s="24"/>
      <c r="C70" s="90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2"/>
    </row>
    <row r="71" spans="1:64" ht="14.25" customHeight="1" x14ac:dyDescent="0.3">
      <c r="A71" s="15" t="s">
        <v>5</v>
      </c>
      <c r="B71" s="25" t="s">
        <v>24</v>
      </c>
      <c r="C71" s="90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2"/>
    </row>
    <row r="72" spans="1:64" x14ac:dyDescent="0.2">
      <c r="A72" s="15"/>
      <c r="B72" s="28" t="s">
        <v>111</v>
      </c>
      <c r="C72" s="34">
        <v>0</v>
      </c>
      <c r="D72" s="34">
        <v>0.79316587096769997</v>
      </c>
      <c r="E72" s="34">
        <v>0</v>
      </c>
      <c r="F72" s="34">
        <v>0</v>
      </c>
      <c r="G72" s="34">
        <v>0</v>
      </c>
      <c r="H72" s="34">
        <v>2.1779417641206016</v>
      </c>
      <c r="I72" s="34">
        <v>0.1196719468386</v>
      </c>
      <c r="J72" s="34">
        <v>0</v>
      </c>
      <c r="K72" s="34">
        <v>0</v>
      </c>
      <c r="L72" s="34">
        <v>0.59108171799980003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1.7243727499649129</v>
      </c>
      <c r="S72" s="34">
        <v>2.6731068063999999E-3</v>
      </c>
      <c r="T72" s="34">
        <v>0</v>
      </c>
      <c r="U72" s="34">
        <v>0</v>
      </c>
      <c r="V72" s="34">
        <v>0.19351265296749998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12.470962615953136</v>
      </c>
      <c r="AC72" s="34">
        <v>0.21338909287040003</v>
      </c>
      <c r="AD72" s="34">
        <v>0</v>
      </c>
      <c r="AE72" s="34">
        <v>0</v>
      </c>
      <c r="AF72" s="34">
        <v>2.6985861424490003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9.064809567679589</v>
      </c>
      <c r="AM72" s="34">
        <v>0.12501390638689999</v>
      </c>
      <c r="AN72" s="34">
        <v>0</v>
      </c>
      <c r="AO72" s="34">
        <v>0</v>
      </c>
      <c r="AP72" s="34">
        <v>0.74310107190230001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5.004500379905986</v>
      </c>
      <c r="AW72" s="34">
        <v>0.1151267006771</v>
      </c>
      <c r="AX72" s="34">
        <v>0</v>
      </c>
      <c r="AY72" s="34">
        <v>0</v>
      </c>
      <c r="AZ72" s="34">
        <v>1.4762201637084003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2.0538975644157014</v>
      </c>
      <c r="BG72" s="34">
        <v>3.8837819967599996E-2</v>
      </c>
      <c r="BH72" s="34">
        <v>0</v>
      </c>
      <c r="BI72" s="34">
        <v>0</v>
      </c>
      <c r="BJ72" s="34">
        <v>0.10013955345139999</v>
      </c>
      <c r="BK72" s="33">
        <f>SUM(C72:BJ72)</f>
        <v>39.707004389033017</v>
      </c>
    </row>
    <row r="73" spans="1:64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0.79316587096769997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2.1779417641206016</v>
      </c>
      <c r="I73" s="62">
        <f t="shared" si="21"/>
        <v>0.1196719468386</v>
      </c>
      <c r="J73" s="62">
        <f t="shared" si="21"/>
        <v>0</v>
      </c>
      <c r="K73" s="62">
        <f t="shared" si="21"/>
        <v>0</v>
      </c>
      <c r="L73" s="62">
        <f t="shared" si="21"/>
        <v>0.59108171799980003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1.7243727499649129</v>
      </c>
      <c r="S73" s="62">
        <f t="shared" si="21"/>
        <v>2.6731068063999999E-3</v>
      </c>
      <c r="T73" s="62">
        <f t="shared" si="21"/>
        <v>0</v>
      </c>
      <c r="U73" s="62">
        <f t="shared" si="21"/>
        <v>0</v>
      </c>
      <c r="V73" s="62">
        <f t="shared" si="21"/>
        <v>0.19351265296749998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12.470962615953136</v>
      </c>
      <c r="AC73" s="62">
        <f t="shared" si="21"/>
        <v>0.21338909287040003</v>
      </c>
      <c r="AD73" s="62">
        <f t="shared" si="21"/>
        <v>0</v>
      </c>
      <c r="AE73" s="62">
        <f t="shared" si="21"/>
        <v>0</v>
      </c>
      <c r="AF73" s="62">
        <f t="shared" si="21"/>
        <v>2.6985861424490003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9.064809567679589</v>
      </c>
      <c r="AM73" s="62">
        <f t="shared" si="21"/>
        <v>0.12501390638689999</v>
      </c>
      <c r="AN73" s="62">
        <f t="shared" si="21"/>
        <v>0</v>
      </c>
      <c r="AO73" s="62">
        <f t="shared" si="21"/>
        <v>0</v>
      </c>
      <c r="AP73" s="62">
        <f t="shared" si="21"/>
        <v>0.74310107190230001</v>
      </c>
      <c r="AQ73" s="30">
        <f t="shared" si="21"/>
        <v>0</v>
      </c>
      <c r="AR73" s="71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5.004500379905986</v>
      </c>
      <c r="AW73" s="62">
        <f t="shared" si="21"/>
        <v>0.1151267006771</v>
      </c>
      <c r="AX73" s="62">
        <f t="shared" si="21"/>
        <v>0</v>
      </c>
      <c r="AY73" s="62">
        <f t="shared" si="21"/>
        <v>0</v>
      </c>
      <c r="AZ73" s="62">
        <f t="shared" si="21"/>
        <v>1.4762201637084003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2.0538975644157014</v>
      </c>
      <c r="BG73" s="62">
        <f t="shared" si="21"/>
        <v>3.8837819967599996E-2</v>
      </c>
      <c r="BH73" s="62">
        <f t="shared" si="21"/>
        <v>0</v>
      </c>
      <c r="BI73" s="62">
        <f t="shared" si="21"/>
        <v>0</v>
      </c>
      <c r="BJ73" s="62">
        <f t="shared" si="21"/>
        <v>0.10013955345139999</v>
      </c>
      <c r="BK73" s="64">
        <f>SUM(BK72)</f>
        <v>39.707004389033017</v>
      </c>
      <c r="BL73" s="43"/>
    </row>
    <row r="74" spans="1:64" x14ac:dyDescent="0.2">
      <c r="A74" s="4"/>
      <c r="B74" s="17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75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43"/>
    </row>
    <row r="75" spans="1:64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75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43"/>
    </row>
    <row r="76" spans="1:64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87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</row>
    <row r="77" spans="1:64" x14ac:dyDescent="0.2">
      <c r="A77" s="4"/>
      <c r="B77" s="17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75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</row>
    <row r="78" spans="1:64" x14ac:dyDescent="0.2">
      <c r="A78" s="4"/>
      <c r="B78" s="17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75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4" x14ac:dyDescent="0.2">
      <c r="A79" s="4"/>
      <c r="B79" s="17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43"/>
    </row>
    <row r="80" spans="1:64" x14ac:dyDescent="0.2">
      <c r="A80" s="4"/>
      <c r="B80" s="4" t="s">
        <v>121</v>
      </c>
      <c r="D80" s="36"/>
      <c r="L80" s="16" t="s">
        <v>37</v>
      </c>
      <c r="BK80" s="36"/>
    </row>
    <row r="81" spans="1:63" x14ac:dyDescent="0.2">
      <c r="A81" s="4"/>
      <c r="B81" s="4" t="s">
        <v>122</v>
      </c>
      <c r="D81" s="36"/>
      <c r="L81" s="4" t="s">
        <v>29</v>
      </c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</row>
    <row r="82" spans="1:63" x14ac:dyDescent="0.2">
      <c r="L82" s="4" t="s">
        <v>30</v>
      </c>
      <c r="BK82" s="43"/>
    </row>
    <row r="83" spans="1:63" x14ac:dyDescent="0.2">
      <c r="B83" s="4" t="s">
        <v>32</v>
      </c>
      <c r="L83" s="4" t="s">
        <v>98</v>
      </c>
      <c r="BK83" s="43"/>
    </row>
    <row r="84" spans="1:63" x14ac:dyDescent="0.2">
      <c r="B84" s="4" t="s">
        <v>33</v>
      </c>
      <c r="L84" s="4" t="s">
        <v>100</v>
      </c>
      <c r="BK84" s="43"/>
    </row>
    <row r="85" spans="1:63" x14ac:dyDescent="0.2">
      <c r="B85" s="4"/>
      <c r="L85" s="4" t="s">
        <v>31</v>
      </c>
      <c r="BK85" s="43"/>
    </row>
    <row r="86" spans="1:63" x14ac:dyDescent="0.2">
      <c r="BK86" s="43"/>
    </row>
    <row r="87" spans="1:63" x14ac:dyDescent="0.2">
      <c r="BK87" s="37"/>
    </row>
    <row r="88" spans="1:63" x14ac:dyDescent="0.2">
      <c r="BK88" s="43"/>
    </row>
    <row r="93" spans="1:63" x14ac:dyDescent="0.2">
      <c r="B93" s="4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34:BK34"/>
    <mergeCell ref="C31:BK31"/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  <ignoredErrors>
    <ignoredError sqref="C58:BK5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O47"/>
  <sheetViews>
    <sheetView topLeftCell="A4" workbookViewId="0">
      <selection activeCell="C4" sqref="C4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4" width="9.140625" style="46"/>
    <col min="15" max="15" width="12.85546875" style="46" bestFit="1" customWidth="1"/>
    <col min="16" max="16384" width="9.140625" style="46"/>
  </cols>
  <sheetData>
    <row r="1" spans="2:12" hidden="1" x14ac:dyDescent="0.2"/>
    <row r="2" spans="2:12" ht="17.25" hidden="1" customHeight="1" x14ac:dyDescent="0.2">
      <c r="B2" s="115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7"/>
    </row>
    <row r="3" spans="2:12" ht="17.25" hidden="1" customHeight="1" x14ac:dyDescent="0.2">
      <c r="B3" s="115" t="s">
        <v>112</v>
      </c>
      <c r="C3" s="116"/>
      <c r="D3" s="116"/>
      <c r="E3" s="116"/>
      <c r="F3" s="116"/>
      <c r="G3" s="116"/>
      <c r="H3" s="116"/>
      <c r="I3" s="116"/>
      <c r="J3" s="116"/>
      <c r="K3" s="116"/>
      <c r="L3" s="117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0</v>
      </c>
      <c r="F5" s="50">
        <v>0.24003971074090003</v>
      </c>
      <c r="G5" s="50">
        <v>8.5111910322000009E-3</v>
      </c>
      <c r="H5" s="50">
        <v>0</v>
      </c>
      <c r="I5" s="59">
        <v>0</v>
      </c>
      <c r="J5" s="51">
        <v>0</v>
      </c>
      <c r="K5" s="51">
        <f>SUM(D5:J5)</f>
        <v>0.24855090177310002</v>
      </c>
      <c r="L5" s="50">
        <v>4.7489257999999998E-5</v>
      </c>
    </row>
    <row r="6" spans="2:12" x14ac:dyDescent="0.2">
      <c r="B6" s="48">
        <v>2</v>
      </c>
      <c r="C6" s="52" t="s">
        <v>40</v>
      </c>
      <c r="D6" s="50">
        <v>1.0646531481899</v>
      </c>
      <c r="E6" s="50">
        <v>1.0474905329628004</v>
      </c>
      <c r="F6" s="50">
        <v>29.408050949339344</v>
      </c>
      <c r="G6" s="50">
        <v>1.9092069331127013</v>
      </c>
      <c r="H6" s="50">
        <v>0</v>
      </c>
      <c r="I6" s="59">
        <v>0.51219999999999999</v>
      </c>
      <c r="J6" s="51">
        <v>0</v>
      </c>
      <c r="K6" s="51">
        <f t="shared" ref="K6:K41" si="0">SUM(D6:J6)</f>
        <v>33.941601563604742</v>
      </c>
      <c r="L6" s="50">
        <v>0.36391247428089996</v>
      </c>
    </row>
    <row r="7" spans="2:12" x14ac:dyDescent="0.2">
      <c r="B7" s="48">
        <v>3</v>
      </c>
      <c r="C7" s="49" t="s">
        <v>41</v>
      </c>
      <c r="D7" s="50">
        <v>0</v>
      </c>
      <c r="E7" s="50">
        <v>0</v>
      </c>
      <c r="F7" s="50">
        <v>0.78725447338460008</v>
      </c>
      <c r="G7" s="50">
        <v>1.2691683838699999E-2</v>
      </c>
      <c r="H7" s="50">
        <v>0</v>
      </c>
      <c r="I7" s="59">
        <v>4.4000000000000003E-3</v>
      </c>
      <c r="J7" s="51">
        <v>0</v>
      </c>
      <c r="K7" s="51">
        <f t="shared" si="0"/>
        <v>0.80434615722330005</v>
      </c>
      <c r="L7" s="50">
        <v>7.527796035449999E-2</v>
      </c>
    </row>
    <row r="8" spans="2:12" x14ac:dyDescent="0.2">
      <c r="B8" s="48">
        <v>4</v>
      </c>
      <c r="C8" s="52" t="s">
        <v>42</v>
      </c>
      <c r="D8" s="50">
        <v>6.431429548481101</v>
      </c>
      <c r="E8" s="50">
        <v>1.1262774413854999</v>
      </c>
      <c r="F8" s="50">
        <v>16.150686399676392</v>
      </c>
      <c r="G8" s="50">
        <v>2.8902066287054997</v>
      </c>
      <c r="H8" s="50">
        <v>0</v>
      </c>
      <c r="I8" s="59">
        <v>0.23019999999999999</v>
      </c>
      <c r="J8" s="51">
        <v>0</v>
      </c>
      <c r="K8" s="51">
        <f t="shared" si="0"/>
        <v>26.82880001824849</v>
      </c>
      <c r="L8" s="50">
        <v>0.50282866289499972</v>
      </c>
    </row>
    <row r="9" spans="2:12" x14ac:dyDescent="0.2">
      <c r="B9" s="48">
        <v>5</v>
      </c>
      <c r="C9" s="52" t="s">
        <v>43</v>
      </c>
      <c r="D9" s="50">
        <v>1.1756703682543004</v>
      </c>
      <c r="E9" s="50">
        <v>1.4676870924808005</v>
      </c>
      <c r="F9" s="50">
        <v>48.275792744632675</v>
      </c>
      <c r="G9" s="50">
        <v>5.677253827871696</v>
      </c>
      <c r="H9" s="50">
        <v>0</v>
      </c>
      <c r="I9" s="59">
        <v>1.1972</v>
      </c>
      <c r="J9" s="51">
        <v>0</v>
      </c>
      <c r="K9" s="51">
        <f t="shared" si="0"/>
        <v>57.793604033239475</v>
      </c>
      <c r="L9" s="50">
        <v>0.79706482576129967</v>
      </c>
    </row>
    <row r="10" spans="2:12" x14ac:dyDescent="0.2">
      <c r="B10" s="48">
        <v>6</v>
      </c>
      <c r="C10" s="52" t="s">
        <v>44</v>
      </c>
      <c r="D10" s="50">
        <v>0.46678591851559997</v>
      </c>
      <c r="E10" s="50">
        <v>1.7893210182890003</v>
      </c>
      <c r="F10" s="50">
        <v>18.854145992055106</v>
      </c>
      <c r="G10" s="50">
        <v>1.7521322886423001</v>
      </c>
      <c r="H10" s="50">
        <v>0</v>
      </c>
      <c r="I10" s="59">
        <v>0.20070000000000002</v>
      </c>
      <c r="J10" s="51">
        <v>0</v>
      </c>
      <c r="K10" s="51">
        <f t="shared" si="0"/>
        <v>23.063085217502007</v>
      </c>
      <c r="L10" s="50">
        <v>0.32281683044840004</v>
      </c>
    </row>
    <row r="11" spans="2:12" x14ac:dyDescent="0.2">
      <c r="B11" s="48">
        <v>7</v>
      </c>
      <c r="C11" s="52" t="s">
        <v>45</v>
      </c>
      <c r="D11" s="50">
        <v>39.295041007737503</v>
      </c>
      <c r="E11" s="50">
        <v>9.6066716037990005</v>
      </c>
      <c r="F11" s="50">
        <v>39.177701394677186</v>
      </c>
      <c r="G11" s="50">
        <v>6.6207246781997968</v>
      </c>
      <c r="H11" s="50">
        <v>0</v>
      </c>
      <c r="I11" s="59">
        <v>0</v>
      </c>
      <c r="J11" s="51">
        <v>0</v>
      </c>
      <c r="K11" s="51">
        <f t="shared" si="0"/>
        <v>94.700138684413474</v>
      </c>
      <c r="L11" s="50">
        <v>0.4389940522168998</v>
      </c>
    </row>
    <row r="12" spans="2:12" x14ac:dyDescent="0.2">
      <c r="B12" s="48">
        <v>8</v>
      </c>
      <c r="C12" s="74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4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0.1035287456445</v>
      </c>
      <c r="E14" s="50">
        <v>0.37226139987029994</v>
      </c>
      <c r="F14" s="50">
        <v>10.700646018125486</v>
      </c>
      <c r="G14" s="50">
        <v>1.5022990905764995</v>
      </c>
      <c r="H14" s="50">
        <v>0</v>
      </c>
      <c r="I14" s="59">
        <v>0.1087</v>
      </c>
      <c r="J14" s="51">
        <v>0</v>
      </c>
      <c r="K14" s="51">
        <f t="shared" si="0"/>
        <v>12.787435254216787</v>
      </c>
      <c r="L14" s="50">
        <v>0.3913471792869001</v>
      </c>
    </row>
    <row r="15" spans="2:12" x14ac:dyDescent="0.2">
      <c r="B15" s="48">
        <v>11</v>
      </c>
      <c r="C15" s="52" t="s">
        <v>49</v>
      </c>
      <c r="D15" s="50">
        <v>80.373909059568291</v>
      </c>
      <c r="E15" s="50">
        <v>65.84924836994513</v>
      </c>
      <c r="F15" s="50">
        <v>103.41642213634144</v>
      </c>
      <c r="G15" s="50">
        <v>11.807959974591181</v>
      </c>
      <c r="H15" s="50">
        <v>0</v>
      </c>
      <c r="I15" s="59">
        <v>1.1113</v>
      </c>
      <c r="J15" s="51">
        <v>0</v>
      </c>
      <c r="K15" s="51">
        <f t="shared" si="0"/>
        <v>262.55883954044612</v>
      </c>
      <c r="L15" s="50">
        <v>1.9282305556531034</v>
      </c>
    </row>
    <row r="16" spans="2:12" x14ac:dyDescent="0.2">
      <c r="B16" s="48">
        <v>12</v>
      </c>
      <c r="C16" s="52" t="s">
        <v>50</v>
      </c>
      <c r="D16" s="50">
        <v>31.403452896542092</v>
      </c>
      <c r="E16" s="50">
        <v>9.2526982246729919</v>
      </c>
      <c r="F16" s="50">
        <v>48.426587447135098</v>
      </c>
      <c r="G16" s="50">
        <v>3.8047427120459996</v>
      </c>
      <c r="H16" s="50">
        <v>0</v>
      </c>
      <c r="I16" s="59">
        <v>0.60940000000000005</v>
      </c>
      <c r="J16" s="51">
        <v>0</v>
      </c>
      <c r="K16" s="51">
        <f t="shared" si="0"/>
        <v>93.496881280396167</v>
      </c>
      <c r="L16" s="50">
        <v>1.1024389677463111</v>
      </c>
    </row>
    <row r="17" spans="2:12" x14ac:dyDescent="0.2">
      <c r="B17" s="48">
        <v>13</v>
      </c>
      <c r="C17" s="52" t="s">
        <v>51</v>
      </c>
      <c r="D17" s="50">
        <v>0.4642562363853</v>
      </c>
      <c r="E17" s="50">
        <v>0.2998313132248</v>
      </c>
      <c r="F17" s="50">
        <v>19.138620681033309</v>
      </c>
      <c r="G17" s="50">
        <v>0.99006276035240015</v>
      </c>
      <c r="H17" s="50">
        <v>0</v>
      </c>
      <c r="I17" s="59">
        <v>6.8499999999999991E-2</v>
      </c>
      <c r="J17" s="51">
        <v>0</v>
      </c>
      <c r="K17" s="51">
        <f t="shared" si="0"/>
        <v>20.961270990995811</v>
      </c>
      <c r="L17" s="50">
        <v>0.3296799715116997</v>
      </c>
    </row>
    <row r="18" spans="2:12" x14ac:dyDescent="0.2">
      <c r="B18" s="48">
        <v>14</v>
      </c>
      <c r="C18" s="52" t="s">
        <v>52</v>
      </c>
      <c r="D18" s="50">
        <v>8.4214924838400013E-2</v>
      </c>
      <c r="E18" s="50">
        <v>0.4438729331604</v>
      </c>
      <c r="F18" s="50">
        <v>10.603365817951309</v>
      </c>
      <c r="G18" s="50">
        <v>0.80990902128780018</v>
      </c>
      <c r="H18" s="50">
        <v>0</v>
      </c>
      <c r="I18" s="59">
        <v>1.1599999999999999E-2</v>
      </c>
      <c r="J18" s="51">
        <v>0</v>
      </c>
      <c r="K18" s="51">
        <f t="shared" si="0"/>
        <v>11.952962697237909</v>
      </c>
      <c r="L18" s="50">
        <v>3.4631644063099994E-2</v>
      </c>
    </row>
    <row r="19" spans="2:12" x14ac:dyDescent="0.2">
      <c r="B19" s="48">
        <v>15</v>
      </c>
      <c r="C19" s="52" t="s">
        <v>53</v>
      </c>
      <c r="D19" s="50">
        <v>0.91806816648030021</v>
      </c>
      <c r="E19" s="50">
        <v>0.50791284235209988</v>
      </c>
      <c r="F19" s="50">
        <v>37.875190657563166</v>
      </c>
      <c r="G19" s="50">
        <v>2.9177249282421984</v>
      </c>
      <c r="H19" s="50">
        <v>0</v>
      </c>
      <c r="I19" s="59">
        <v>2.6599999999999999E-2</v>
      </c>
      <c r="J19" s="51">
        <v>0</v>
      </c>
      <c r="K19" s="51">
        <f t="shared" si="0"/>
        <v>42.245496594637771</v>
      </c>
      <c r="L19" s="50">
        <v>0.43286142350659995</v>
      </c>
    </row>
    <row r="20" spans="2:12" x14ac:dyDescent="0.2">
      <c r="B20" s="48">
        <v>16</v>
      </c>
      <c r="C20" s="52" t="s">
        <v>54</v>
      </c>
      <c r="D20" s="50">
        <v>153.82428719778639</v>
      </c>
      <c r="E20" s="50">
        <v>65.419116677272456</v>
      </c>
      <c r="F20" s="50">
        <v>209.41480441850038</v>
      </c>
      <c r="G20" s="50">
        <v>11.646243249310386</v>
      </c>
      <c r="H20" s="50">
        <v>0</v>
      </c>
      <c r="I20" s="59">
        <v>2.6225660102017105</v>
      </c>
      <c r="J20" s="51">
        <v>0</v>
      </c>
      <c r="K20" s="51">
        <f t="shared" si="0"/>
        <v>442.92701755307132</v>
      </c>
      <c r="L20" s="50">
        <v>2.8173046021956036</v>
      </c>
    </row>
    <row r="21" spans="2:12" x14ac:dyDescent="0.2">
      <c r="B21" s="48">
        <v>17</v>
      </c>
      <c r="C21" s="52" t="s">
        <v>55</v>
      </c>
      <c r="D21" s="50">
        <v>23.665521059381906</v>
      </c>
      <c r="E21" s="50">
        <v>9.4873622352874971</v>
      </c>
      <c r="F21" s="50">
        <v>47.177827516057349</v>
      </c>
      <c r="G21" s="50">
        <v>4.7230821782371892</v>
      </c>
      <c r="H21" s="50">
        <v>0</v>
      </c>
      <c r="I21" s="59">
        <v>0.68589999999999995</v>
      </c>
      <c r="J21" s="51">
        <v>0</v>
      </c>
      <c r="K21" s="51">
        <f t="shared" si="0"/>
        <v>85.739692988963938</v>
      </c>
      <c r="L21" s="50">
        <v>0.68968296460119993</v>
      </c>
    </row>
    <row r="22" spans="2:12" x14ac:dyDescent="0.2">
      <c r="B22" s="48">
        <v>18</v>
      </c>
      <c r="C22" s="74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7.2653193878277031</v>
      </c>
      <c r="E23" s="50">
        <v>16.021532254080011</v>
      </c>
      <c r="F23" s="50">
        <v>101.10608096252734</v>
      </c>
      <c r="G23" s="50">
        <v>12.859359328356788</v>
      </c>
      <c r="H23" s="50">
        <v>0</v>
      </c>
      <c r="I23" s="59">
        <v>1.7915999999999999</v>
      </c>
      <c r="J23" s="51">
        <v>0</v>
      </c>
      <c r="K23" s="51">
        <f t="shared" si="0"/>
        <v>139.04389193279184</v>
      </c>
      <c r="L23" s="50">
        <v>1.0258835738171017</v>
      </c>
    </row>
    <row r="24" spans="2:12" x14ac:dyDescent="0.2">
      <c r="B24" s="48">
        <v>20</v>
      </c>
      <c r="C24" s="52" t="s">
        <v>58</v>
      </c>
      <c r="D24" s="50">
        <v>408.40292349519274</v>
      </c>
      <c r="E24" s="50">
        <v>201.88424795203133</v>
      </c>
      <c r="F24" s="50">
        <v>897.56457441535406</v>
      </c>
      <c r="G24" s="50">
        <v>62.462477852637313</v>
      </c>
      <c r="H24" s="50">
        <v>0</v>
      </c>
      <c r="I24" s="59">
        <v>53.979977122483966</v>
      </c>
      <c r="J24" s="51">
        <v>0</v>
      </c>
      <c r="K24" s="51">
        <f t="shared" si="0"/>
        <v>1624.2942008376992</v>
      </c>
      <c r="L24" s="50">
        <v>12.235862823423782</v>
      </c>
    </row>
    <row r="25" spans="2:12" x14ac:dyDescent="0.2">
      <c r="B25" s="48">
        <v>21</v>
      </c>
      <c r="C25" s="49" t="s">
        <v>59</v>
      </c>
      <c r="D25" s="50">
        <v>1.14876030322E-2</v>
      </c>
      <c r="E25" s="50">
        <v>5.2693413548000004E-3</v>
      </c>
      <c r="F25" s="50">
        <v>0.54811318934999986</v>
      </c>
      <c r="G25" s="50">
        <v>6.1159032612800007E-2</v>
      </c>
      <c r="H25" s="50">
        <v>0</v>
      </c>
      <c r="I25" s="59">
        <v>0</v>
      </c>
      <c r="J25" s="51">
        <v>0</v>
      </c>
      <c r="K25" s="51">
        <f t="shared" si="0"/>
        <v>0.62602916634979988</v>
      </c>
      <c r="L25" s="50">
        <v>8.6841445140000003E-4</v>
      </c>
    </row>
    <row r="26" spans="2:12" x14ac:dyDescent="0.2">
      <c r="B26" s="48">
        <v>22</v>
      </c>
      <c r="C26" s="52" t="s">
        <v>60</v>
      </c>
      <c r="D26" s="50">
        <v>4.5773748056126005</v>
      </c>
      <c r="E26" s="50">
        <v>2.46727656773E-2</v>
      </c>
      <c r="F26" s="50">
        <v>1.1550008592502998</v>
      </c>
      <c r="G26" s="50">
        <v>6.6450989672999991E-3</v>
      </c>
      <c r="H26" s="50">
        <v>0</v>
      </c>
      <c r="I26" s="59">
        <v>0.35249999999999998</v>
      </c>
      <c r="J26" s="51">
        <v>0</v>
      </c>
      <c r="K26" s="51">
        <f t="shared" si="0"/>
        <v>6.1161935295075001</v>
      </c>
      <c r="L26" s="50">
        <v>1.23811641607E-2</v>
      </c>
    </row>
    <row r="27" spans="2:12" x14ac:dyDescent="0.2">
      <c r="B27" s="48">
        <v>23</v>
      </c>
      <c r="C27" s="74" t="s">
        <v>61</v>
      </c>
      <c r="D27" s="50">
        <v>0</v>
      </c>
      <c r="E27" s="50">
        <v>0</v>
      </c>
      <c r="F27" s="50">
        <v>1.4792387096E-3</v>
      </c>
      <c r="G27" s="50">
        <v>0</v>
      </c>
      <c r="H27" s="50">
        <v>0</v>
      </c>
      <c r="I27" s="59">
        <v>0</v>
      </c>
      <c r="J27" s="51">
        <v>0</v>
      </c>
      <c r="K27" s="51">
        <f t="shared" si="0"/>
        <v>1.4792387096E-3</v>
      </c>
      <c r="L27" s="50">
        <v>3.6908749999000003E-3</v>
      </c>
    </row>
    <row r="28" spans="2:12" x14ac:dyDescent="0.2">
      <c r="B28" s="48">
        <v>24</v>
      </c>
      <c r="C28" s="49" t="s">
        <v>62</v>
      </c>
      <c r="D28" s="50">
        <v>5.5620006161000005E-2</v>
      </c>
      <c r="E28" s="50">
        <v>2.3704340645000002E-3</v>
      </c>
      <c r="F28" s="50">
        <v>1.9499871007345999</v>
      </c>
      <c r="G28" s="50">
        <v>4.9423680354699996E-2</v>
      </c>
      <c r="H28" s="50">
        <v>0</v>
      </c>
      <c r="I28" s="59">
        <v>0.14979999999999999</v>
      </c>
      <c r="J28" s="51">
        <v>0</v>
      </c>
      <c r="K28" s="51">
        <f t="shared" si="0"/>
        <v>2.2072012213147998</v>
      </c>
      <c r="L28" s="50">
        <v>9.7626329019999999E-4</v>
      </c>
    </row>
    <row r="29" spans="2:12" x14ac:dyDescent="0.2">
      <c r="B29" s="48">
        <v>25</v>
      </c>
      <c r="C29" s="52" t="s">
        <v>63</v>
      </c>
      <c r="D29" s="50">
        <v>19.136636173409201</v>
      </c>
      <c r="E29" s="50">
        <v>8.2958970816993034</v>
      </c>
      <c r="F29" s="50">
        <v>141.46104973688946</v>
      </c>
      <c r="G29" s="50">
        <v>13.414816516077908</v>
      </c>
      <c r="H29" s="50">
        <v>0</v>
      </c>
      <c r="I29" s="59">
        <v>3.722342224818648</v>
      </c>
      <c r="J29" s="51">
        <v>0</v>
      </c>
      <c r="K29" s="51">
        <f t="shared" si="0"/>
        <v>186.03074173289451</v>
      </c>
      <c r="L29" s="50">
        <v>2.0036122602697031</v>
      </c>
    </row>
    <row r="30" spans="2:12" x14ac:dyDescent="0.2">
      <c r="B30" s="48">
        <v>26</v>
      </c>
      <c r="C30" s="52" t="s">
        <v>64</v>
      </c>
      <c r="D30" s="50">
        <v>23.399014575181088</v>
      </c>
      <c r="E30" s="50">
        <v>3.3838939815695999</v>
      </c>
      <c r="F30" s="50">
        <v>37.61499102696115</v>
      </c>
      <c r="G30" s="50">
        <v>4.7161911544554993</v>
      </c>
      <c r="H30" s="50">
        <v>0</v>
      </c>
      <c r="I30" s="59">
        <v>0.66599999999999993</v>
      </c>
      <c r="J30" s="51">
        <v>0</v>
      </c>
      <c r="K30" s="51">
        <f t="shared" si="0"/>
        <v>69.780090738167331</v>
      </c>
      <c r="L30" s="50">
        <v>0.54835897560360014</v>
      </c>
    </row>
    <row r="31" spans="2:12" x14ac:dyDescent="0.2">
      <c r="B31" s="48">
        <v>27</v>
      </c>
      <c r="C31" s="52" t="s">
        <v>15</v>
      </c>
      <c r="D31" s="50">
        <v>2.3402600000000003E-4</v>
      </c>
      <c r="E31" s="50">
        <v>0</v>
      </c>
      <c r="F31" s="50">
        <v>2.2525736476406011</v>
      </c>
      <c r="G31" s="50">
        <v>1.8868316870599998E-2</v>
      </c>
      <c r="H31" s="50">
        <v>0</v>
      </c>
      <c r="I31" s="59">
        <v>1.7101999999999999</v>
      </c>
      <c r="J31" s="51">
        <v>0</v>
      </c>
      <c r="K31" s="51">
        <f t="shared" si="0"/>
        <v>3.9818759905112011</v>
      </c>
      <c r="L31" s="50">
        <v>6.3600728418599997E-2</v>
      </c>
    </row>
    <row r="32" spans="2:12" x14ac:dyDescent="0.2">
      <c r="B32" s="48">
        <v>28</v>
      </c>
      <c r="C32" s="52" t="s">
        <v>65</v>
      </c>
      <c r="D32" s="50">
        <v>5.3447559225500006E-2</v>
      </c>
      <c r="E32" s="50">
        <v>7.3596600322499997E-2</v>
      </c>
      <c r="F32" s="50">
        <v>1.2395989031851997</v>
      </c>
      <c r="G32" s="50">
        <v>6.7234893579700014E-2</v>
      </c>
      <c r="H32" s="50">
        <v>0</v>
      </c>
      <c r="I32" s="59">
        <v>0</v>
      </c>
      <c r="J32" s="51">
        <v>0</v>
      </c>
      <c r="K32" s="51">
        <f t="shared" si="0"/>
        <v>1.4338779563128998</v>
      </c>
      <c r="L32" s="50">
        <v>3.8292225902699997E-2</v>
      </c>
    </row>
    <row r="33" spans="2:15" x14ac:dyDescent="0.2">
      <c r="B33" s="48">
        <v>29</v>
      </c>
      <c r="C33" s="52" t="s">
        <v>66</v>
      </c>
      <c r="D33" s="50">
        <v>4.2683098363195988</v>
      </c>
      <c r="E33" s="50">
        <v>3.3856017838326995</v>
      </c>
      <c r="F33" s="50">
        <v>34.673177361906845</v>
      </c>
      <c r="G33" s="50">
        <v>2.1749445146382618</v>
      </c>
      <c r="H33" s="50">
        <v>0</v>
      </c>
      <c r="I33" s="59">
        <v>0.33310000000000001</v>
      </c>
      <c r="J33" s="51">
        <v>0</v>
      </c>
      <c r="K33" s="51">
        <f t="shared" si="0"/>
        <v>44.835133496697409</v>
      </c>
      <c r="L33" s="50">
        <v>0.93566732337760017</v>
      </c>
    </row>
    <row r="34" spans="2:15" x14ac:dyDescent="0.2">
      <c r="B34" s="48">
        <v>30</v>
      </c>
      <c r="C34" s="52" t="s">
        <v>67</v>
      </c>
      <c r="D34" s="50">
        <v>6.2215923643139943</v>
      </c>
      <c r="E34" s="50">
        <v>5.4465336157986011</v>
      </c>
      <c r="F34" s="50">
        <v>58.882571221829231</v>
      </c>
      <c r="G34" s="50">
        <v>5.148769253707993</v>
      </c>
      <c r="H34" s="50">
        <v>0</v>
      </c>
      <c r="I34" s="59">
        <v>1.4811000000000001</v>
      </c>
      <c r="J34" s="51">
        <v>0</v>
      </c>
      <c r="K34" s="51">
        <f t="shared" si="0"/>
        <v>77.180566455649824</v>
      </c>
      <c r="L34" s="50">
        <v>1.2221085729537</v>
      </c>
    </row>
    <row r="35" spans="2:15" x14ac:dyDescent="0.2">
      <c r="B35" s="48">
        <v>31</v>
      </c>
      <c r="C35" s="49" t="s">
        <v>68</v>
      </c>
      <c r="D35" s="50">
        <v>1.0335706450000001E-4</v>
      </c>
      <c r="E35" s="50">
        <v>0.46183719090309999</v>
      </c>
      <c r="F35" s="50">
        <v>1.7097259943783005</v>
      </c>
      <c r="G35" s="50">
        <v>0.14207799525730003</v>
      </c>
      <c r="H35" s="50">
        <v>0</v>
      </c>
      <c r="I35" s="59">
        <v>0</v>
      </c>
      <c r="J35" s="51">
        <v>0</v>
      </c>
      <c r="K35" s="51">
        <f t="shared" si="0"/>
        <v>2.3137445376032009</v>
      </c>
      <c r="L35" s="50">
        <v>7.5801253128500015E-2</v>
      </c>
    </row>
    <row r="36" spans="2:15" x14ac:dyDescent="0.2">
      <c r="B36" s="48">
        <v>32</v>
      </c>
      <c r="C36" s="52" t="s">
        <v>69</v>
      </c>
      <c r="D36" s="50">
        <v>57.061880162630395</v>
      </c>
      <c r="E36" s="50">
        <v>28.451321306537306</v>
      </c>
      <c r="F36" s="50">
        <v>93.846974010236195</v>
      </c>
      <c r="G36" s="50">
        <v>11.088244971265949</v>
      </c>
      <c r="H36" s="50">
        <v>0</v>
      </c>
      <c r="I36" s="59">
        <v>2.6451660102017107</v>
      </c>
      <c r="J36" s="51">
        <v>0</v>
      </c>
      <c r="K36" s="51">
        <f t="shared" si="0"/>
        <v>193.09358646087153</v>
      </c>
      <c r="L36" s="50">
        <v>3.1288862998874958</v>
      </c>
    </row>
    <row r="37" spans="2:15" x14ac:dyDescent="0.2">
      <c r="B37" s="48">
        <v>33</v>
      </c>
      <c r="C37" s="52" t="s">
        <v>113</v>
      </c>
      <c r="D37" s="50">
        <v>47.421542343190097</v>
      </c>
      <c r="E37" s="50">
        <v>14.423125542230787</v>
      </c>
      <c r="F37" s="50">
        <v>122.7897552073362</v>
      </c>
      <c r="G37" s="50">
        <v>8.2728481031486787</v>
      </c>
      <c r="H37" s="50">
        <v>0</v>
      </c>
      <c r="I37" s="59">
        <v>0.9395</v>
      </c>
      <c r="J37" s="51">
        <v>0</v>
      </c>
      <c r="K37" s="51">
        <f t="shared" si="0"/>
        <v>193.84677119590577</v>
      </c>
      <c r="L37" s="50">
        <v>2.6222054627432985</v>
      </c>
    </row>
    <row r="38" spans="2:15" x14ac:dyDescent="0.2">
      <c r="B38" s="48">
        <v>34</v>
      </c>
      <c r="C38" s="52" t="s">
        <v>70</v>
      </c>
      <c r="D38" s="50">
        <v>0.23320100097053426</v>
      </c>
      <c r="E38" s="50">
        <v>0.17567942945246667</v>
      </c>
      <c r="F38" s="50">
        <v>7.2440622892945994</v>
      </c>
      <c r="G38" s="50">
        <v>1.0054555620303001</v>
      </c>
      <c r="H38" s="50">
        <v>0</v>
      </c>
      <c r="I38" s="59">
        <v>5.7200000000000001E-2</v>
      </c>
      <c r="J38" s="51">
        <v>0</v>
      </c>
      <c r="K38" s="51">
        <f t="shared" si="0"/>
        <v>8.7155982817478996</v>
      </c>
      <c r="L38" s="50">
        <v>1.23692655803E-2</v>
      </c>
    </row>
    <row r="39" spans="2:15" x14ac:dyDescent="0.2">
      <c r="B39" s="48">
        <v>35</v>
      </c>
      <c r="C39" s="52" t="s">
        <v>71</v>
      </c>
      <c r="D39" s="50">
        <v>29.955521580463994</v>
      </c>
      <c r="E39" s="50">
        <v>22.22255551750003</v>
      </c>
      <c r="F39" s="50">
        <v>203.29220428939973</v>
      </c>
      <c r="G39" s="50">
        <v>18.712877340986566</v>
      </c>
      <c r="H39" s="50">
        <v>0</v>
      </c>
      <c r="I39" s="59">
        <v>1.9452</v>
      </c>
      <c r="J39" s="51">
        <v>0</v>
      </c>
      <c r="K39" s="51">
        <f t="shared" si="0"/>
        <v>276.12835872835029</v>
      </c>
      <c r="L39" s="50">
        <v>1.9398179622825011</v>
      </c>
    </row>
    <row r="40" spans="2:15" x14ac:dyDescent="0.2">
      <c r="B40" s="48">
        <v>36</v>
      </c>
      <c r="C40" s="52" t="s">
        <v>72</v>
      </c>
      <c r="D40" s="50">
        <v>5.3379004185473002</v>
      </c>
      <c r="E40" s="50">
        <v>1.0706621435464003</v>
      </c>
      <c r="F40" s="50">
        <v>12.247272164256291</v>
      </c>
      <c r="G40" s="50">
        <v>1.0054558664794002</v>
      </c>
      <c r="H40" s="50">
        <v>0</v>
      </c>
      <c r="I40" s="59">
        <v>0</v>
      </c>
      <c r="J40" s="51">
        <v>0</v>
      </c>
      <c r="K40" s="51">
        <f t="shared" si="0"/>
        <v>19.661290592829392</v>
      </c>
      <c r="L40" s="50">
        <v>0.34879523334889989</v>
      </c>
    </row>
    <row r="41" spans="2:15" x14ac:dyDescent="0.2">
      <c r="B41" s="48">
        <v>37</v>
      </c>
      <c r="C41" s="52" t="s">
        <v>73</v>
      </c>
      <c r="D41" s="50">
        <v>54.95517560263194</v>
      </c>
      <c r="E41" s="50">
        <v>14.5319074932438</v>
      </c>
      <c r="F41" s="50">
        <v>142.13949175614735</v>
      </c>
      <c r="G41" s="50">
        <v>15.440297966941023</v>
      </c>
      <c r="H41" s="50">
        <v>0</v>
      </c>
      <c r="I41" s="59">
        <v>7.3255762146169374</v>
      </c>
      <c r="J41" s="51">
        <v>0</v>
      </c>
      <c r="K41" s="51">
        <f t="shared" si="0"/>
        <v>234.39244903358104</v>
      </c>
      <c r="L41" s="50">
        <v>3.2607061076135033</v>
      </c>
    </row>
    <row r="42" spans="2:15" s="56" customFormat="1" ht="15" x14ac:dyDescent="0.2">
      <c r="B42" s="47" t="s">
        <v>11</v>
      </c>
      <c r="C42" s="53"/>
      <c r="D42" s="54">
        <f>SUM(D5:D41)</f>
        <v>1007.6281025755801</v>
      </c>
      <c r="E42" s="54">
        <f t="shared" ref="E42:G42" si="1">SUM(E5:E41)</f>
        <v>486.53045611854736</v>
      </c>
      <c r="F42" s="54">
        <f t="shared" si="1"/>
        <v>2501.3658197326013</v>
      </c>
      <c r="G42" s="54">
        <f t="shared" si="1"/>
        <v>213.71989859441462</v>
      </c>
      <c r="H42" s="55">
        <f t="shared" ref="H42:L42" si="2">SUM(H5:H41)</f>
        <v>0</v>
      </c>
      <c r="I42" s="55">
        <f t="shared" si="2"/>
        <v>84.488527582322945</v>
      </c>
      <c r="J42" s="55">
        <f t="shared" si="2"/>
        <v>0</v>
      </c>
      <c r="K42" s="55">
        <f t="shared" si="2"/>
        <v>4293.7328046034654</v>
      </c>
      <c r="L42" s="55">
        <f t="shared" si="2"/>
        <v>39.707004389033003</v>
      </c>
      <c r="M42" s="60"/>
      <c r="O42" s="86"/>
    </row>
    <row r="43" spans="2:15" x14ac:dyDescent="0.2">
      <c r="B43" s="46" t="s">
        <v>89</v>
      </c>
      <c r="I43" s="57"/>
      <c r="K43" s="58"/>
      <c r="L43" s="76"/>
    </row>
    <row r="44" spans="2:15" s="57" customFormat="1" x14ac:dyDescent="0.2"/>
    <row r="45" spans="2:15" s="57" customFormat="1" x14ac:dyDescent="0.2"/>
    <row r="46" spans="2:15" x14ac:dyDescent="0.2">
      <c r="D46" s="58"/>
      <c r="E46" s="58"/>
      <c r="F46" s="58"/>
      <c r="G46" s="58"/>
      <c r="H46" s="58"/>
      <c r="I46" s="58"/>
      <c r="J46" s="58"/>
      <c r="K46" s="58"/>
      <c r="L46" s="58"/>
    </row>
    <row r="47" spans="2:15" s="57" customFormat="1" x14ac:dyDescent="0.2"/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2021-09-08T11:39:19Z</dcterms:modified>
</cp:coreProperties>
</file>